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C6657EED-3293-4020-9D82-8EED82D92D5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BE35" i="10"/>
  <c r="C35" i="10"/>
  <c r="CO34" i="10"/>
  <c r="CO35" i="10" s="1"/>
  <c r="BW34" i="10"/>
  <c r="BW35" i="10" s="1"/>
  <c r="BW36" i="10" s="1"/>
  <c r="BW37" i="10" s="1"/>
  <c r="BW38" i="10" s="1"/>
  <c r="BW39" i="10" s="1"/>
  <c r="BW40" i="10" s="1"/>
  <c r="BW41" i="10" s="1"/>
  <c r="BW42" i="10" s="1"/>
  <c r="BW43" i="10" s="1"/>
  <c r="BE34" i="10"/>
  <c r="C34" i="10"/>
  <c r="U34" i="10" s="1"/>
  <c r="U35" i="10" l="1"/>
  <c r="U36" i="10" s="1"/>
  <c r="U37" i="10" s="1"/>
  <c r="U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<sst xmlns="http://schemas.openxmlformats.org/spreadsheetml/2006/main" count="1081" uniqueCount="577">
  <si>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</si>
  <si>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</si>
  <si>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</si>
  <si>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</si>
  <si>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</si>
  <si>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</si>
  <si>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</si>
  <si>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</si>
  <si>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</si>
  <si>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</si>
  <si>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</si>
  <si>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</si>
  <si>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</si>
  <si>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</si>
  <si>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</si>
  <si>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</si>
  <si>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</si>
  <si>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</si>
  <si>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</si>
  <si>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</si>
  <si>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</si>
  <si>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</si>
  <si>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</si>
  <si>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</si>
  <si>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</si>
  <si>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</si>
  <si>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</si>
  <si>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</si>
  <si>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</si>
  <si>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</si>
  <si>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</si>
  <si>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</si>
  <si>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</si>
  <si>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</si>
  <si>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</si>
  <si>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</si>
  <si>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</si>
  <si>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</si>
  <si>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</si>
  <si>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</si>
  <si>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</si>
  <si>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</si>
  <si>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</si>
  <si>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</si>
  <si>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</si>
  <si>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</si>
  <si>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</si>
  <si>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</si>
  <si>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</si>
  <si>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</si>
  <si>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</si>
  <si>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</si>
  <si>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</si>
  <si>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</si>
  <si>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</si>
  <si>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</si>
  <si>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</si>
  <si>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</si>
  <si>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</si>
  <si>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</si>
  <si>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</si>
  <si>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</si>
  <si>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</si>
  <si>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</si>
  <si>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</si>
  <si>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</si>
  <si>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</si>
  <si>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</si>
  <si>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</si>
  <si>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</si>
  <si>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</si>
  <si>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</si>
  <si>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</si>
  <si>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</si>
  <si>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</si>
  <si>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</si>
  <si>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</si>
  <si>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</si>
  <si>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</si>
  <si>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</si>
  <si>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</si>
  <si>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</si>
  <si>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</si>
  <si>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</si>
  <si>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</si>
  <si>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</si>
  <si>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</si>
  <si>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</si>
  <si>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</si>
  <si>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</si>
  <si>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</si>
  <si>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</si>
  <si>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</si>
  <si>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</si>
  <si>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山陽小野田市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</si>
  <si>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</si>
  <si>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</si>
  <si>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</si>
  <si>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</si>
  <si>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</si>
  <si>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</si>
  <si>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</si>
  <si>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</si>
  <si>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</si>
  <si>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</si>
  <si>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</si>
  <si>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</si>
  <si>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</si>
  <si>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</si>
  <si>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</si>
  <si>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</si>
  <si>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</si>
  <si>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</si>
  <si>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</si>
  <si>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</si>
  <si>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</si>
  <si>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</si>
  <si>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</si>
  <si>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</si>
  <si>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</si>
  <si>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</si>
  <si>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</si>
  <si>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</si>
  <si>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</si>
  <si>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</si>
  <si>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</si>
  <si>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</si>
  <si>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</si>
  <si>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</si>
  <si>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</si>
  <si>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</si>
  <si>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</si>
  <si>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</si>
  <si>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</si>
  <si>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</si>
  <si>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</si>
  <si>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</si>
  <si>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</si>
  <si>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</si>
  <si>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</si>
  <si>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</si>
  <si>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</si>
  <si>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</si>
  <si>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</si>
  <si>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</si>
  <si>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</si>
  <si>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</si>
  <si>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</si>
  <si>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</si>
  <si>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</si>
  <si>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</si>
  <si>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</si>
  <si>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</si>
  <si>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</si>
  <si>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</si>
  <si>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</si>
  <si>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</si>
  <si>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</si>
  <si>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</si>
  <si>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</si>
  <si>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</si>
  <si>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</si>
  <si>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</si>
  <si>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</si>
  <si>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</si>
  <si>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</si>
  <si>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</si>
  <si>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</si>
  <si>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</si>
  <si>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</si>
  <si>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</si>
  <si>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</si>
  <si>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</si>
  <si>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</si>
  <si>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</si>
  <si>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</si>
  <si>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</si>
  <si>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</si>
  <si>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</si>
  <si>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</si>
  <si>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</si>
  <si>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</si>
  <si>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</si>
  <si>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</si>
  <si>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</si>
  <si>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</si>
  <si>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</si>
  <si>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</si>
  <si>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</si>
  <si>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</si>
  <si>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</si>
  <si>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</si>
  <si>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</si>
  <si>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</si>
  <si>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</si>
  <si>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</si>
  <si>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</si>
  <si>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</si>
  <si>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</si>
  <si>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</si>
  <si>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</si>
  <si>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</si>
  <si>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</si>
  <si>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山口県山陽小野田市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</si>
  <si>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</si>
  <si>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</si>
  <si>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</si>
  <si>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</si>
  <si>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</si>
  <si>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</si>
  <si>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</si>
  <si>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</si>
  <si>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</si>
  <si>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</si>
  <si>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</si>
  <si>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</si>
  <si>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</si>
  <si>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</si>
  <si>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</si>
  <si>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</si>
  <si>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</si>
  <si>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</si>
  <si>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</si>
  <si>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</si>
  <si>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</si>
  <si>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</si>
  <si>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</si>
  <si>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</si>
  <si>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</si>
  <si>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</si>
  <si>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</si>
  <si>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</si>
  <si>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</si>
  <si>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</si>
  <si>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</si>
  <si>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</si>
  <si>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</si>
  <si>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</si>
  <si>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</si>
  <si>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</si>
  <si>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</si>
  <si>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</si>
  <si>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</si>
  <si>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</si>
  <si>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</si>
  <si>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</si>
  <si>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</si>
  <si>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</si>
  <si>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</si>
  <si>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</si>
  <si>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</si>
  <si>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</si>
  <si>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</si>
  <si>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</si>
  <si>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</si>
  <si>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</si>
  <si>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</si>
  <si>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</si>
  <si>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</si>
  <si>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</si>
  <si>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</si>
  <si>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</si>
  <si>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</si>
  <si>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</si>
  <si>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</si>
  <si>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</si>
  <si>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</si>
  <si>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</si>
  <si>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</si>
  <si>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</si>
  <si>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</si>
  <si>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</si>
  <si>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</si>
  <si>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</si>
  <si>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</si>
  <si>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</si>
  <si>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</si>
  <si>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</si>
  <si>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</si>
  <si>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</si>
  <si>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</si>
  <si>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</si>
  <si>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</si>
  <si>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</si>
  <si>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</si>
  <si>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</si>
  <si>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</si>
  <si>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</si>
  <si>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</si>
  <si>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</si>
  <si>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</si>
  <si>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</si>
  <si>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</si>
  <si>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</si>
  <si>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</si>
  <si>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</si>
  <si>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</si>
  <si>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</si>
  <si>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</si>
  <si>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</si>
  <si>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</si>
  <si>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</si>
  <si>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</si>
  <si>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</si>
  <si>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</si>
  <si>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</si>
  <si>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</si>
  <si>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</si>
  <si>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</si>
  <si>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</si>
  <si>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</si>
  <si>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</si>
  <si>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</si>
  <si>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</si>
  <si>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</si>
  <si>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</si>
  <si>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</si>
  <si>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</si>
  <si>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</si>
  <si>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</si>
  <si>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</si>
  <si>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</si>
  <si>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</si>
  <si>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</si>
  <si>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</si>
  <si>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</si>
  <si>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</si>
  <si>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</si>
  <si>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</si>
  <si>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</si>
  <si>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</si>
  <si>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</si>
  <si>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</si>
  <si>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</si>
  <si>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</si>
  <si>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</si>
  <si>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</si>
  <si>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</si>
  <si>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</si>
  <si>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</si>
  <si>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</si>
  <si>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</si>
  <si>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</si>
  <si>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</si>
  <si>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</si>
  <si>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</si>
  <si>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</si>
  <si>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</si>
  <si>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</si>
  <si>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</si>
  <si>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</si>
  <si>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</si>
  <si>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</si>
  <si>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</si>
  <si>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山口県山陽小野田市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</si>
  <si>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</si>
  <si>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</si>
  <si>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</si>
  <si>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</si>
  <si>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</si>
  <si>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</si>
  <si>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</si>
  <si>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</si>
  <si>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</si>
  <si>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</si>
  <si>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</si>
  <si>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</si>
  <si>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</si>
  <si>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</si>
  <si>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</si>
  <si>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</si>
  <si>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</si>
  <si>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</si>
  <si>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</si>
  <si>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</si>
  <si>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</si>
  <si>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</si>
  <si>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</si>
  <si>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</si>
  <si>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</si>
  <si>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</si>
  <si>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</si>
  <si>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</si>
  <si>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</si>
  <si>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</si>
  <si>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</si>
  <si>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</si>
  <si>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</si>
  <si>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</si>
  <si>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</si>
  <si>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</si>
  <si>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</si>
  <si>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</si>
  <si>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</si>
  <si>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</si>
  <si>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</si>
  <si>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</si>
  <si>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</si>
  <si>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</si>
  <si>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</si>
  <si>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</si>
  <si>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</si>
  <si>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</si>
  <si>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</si>
  <si>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</si>
  <si>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</si>
  <si>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</si>
  <si>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</si>
  <si>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</si>
  <si>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</si>
  <si>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</si>
  <si>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</si>
  <si>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</si>
  <si>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</si>
  <si>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</si>
  <si>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</si>
  <si>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</si>
  <si>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</si>
  <si>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</si>
  <si>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</si>
  <si>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</si>
  <si>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</si>
  <si>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</si>
  <si>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</si>
  <si>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</si>
  <si>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</si>
  <si>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</si>
  <si>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</si>
  <si>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</si>
  <si>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</si>
  <si>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</si>
  <si>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</si>
  <si>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</si>
  <si>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</si>
  <si>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</si>
  <si>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</si>
  <si>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</si>
  <si>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</si>
  <si>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</si>
  <si>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</si>
  <si>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</si>
  <si>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</si>
  <si>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</si>
  <si>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</si>
  <si>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</si>
  <si>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</si>
  <si>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</si>
  <si>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</si>
  <si>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</si>
  <si>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</si>
  <si>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</si>
  <si>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</si>
  <si>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</si>
  <si>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</si>
  <si>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</si>
  <si>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</si>
  <si>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</si>
  <si>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</si>
  <si>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</si>
  <si>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</si>
  <si>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</si>
  <si>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</si>
  <si>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</si>
  <si>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</si>
  <si>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</si>
  <si>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</si>
  <si>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</si>
  <si>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</si>
  <si>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</si>
  <si>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</si>
  <si>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</si>
  <si>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</si>
  <si>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</si>
  <si>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</si>
  <si>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</si>
  <si>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</si>
  <si>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</si>
  <si>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</si>
  <si>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</si>
  <si>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</si>
  <si>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</si>
  <si>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</si>
  <si>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</si>
  <si>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</si>
  <si>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</si>
  <si>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</si>
  <si>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</si>
  <si>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</si>
  <si>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</si>
  <si>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</si>
  <si>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</si>
  <si>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</si>
  <si>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</si>
  <si>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</si>
  <si>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</si>
  <si>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</si>
  <si>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</si>
  <si>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</si>
  <si>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</si>
  <si>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</si>
  <si>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</si>
  <si>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</si>
  <si>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</si>
  <si>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</si>
  <si>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</si>
  <si>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</si>
  <si>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</si>
  <si>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</si>
  <si>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</si>
  <si>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</si>
  <si>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</si>
  <si>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</si>
  <si>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</si>
  <si>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</si>
  <si>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</si>
  <si>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</si>
  <si>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</si>
  <si>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</si>
  <si>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</si>
  <si>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</si>
  <si>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</si>
  <si>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</si>
  <si>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</si>
  <si>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</si>
  <si>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</si>
  <si>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</si>
  <si>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</si>
  <si>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</si>
  <si>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</si>
  <si>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</si>
  <si>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</si>
  <si>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</si>
  <si>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</si>
  <si>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0.26</t>
  </si>
  <si>
    <t>▲ 1.81</t>
  </si>
  <si>
    <t>▲ 1.07</t>
  </si>
  <si>
    <t>▲ 0.68</t>
  </si>
  <si>
    <t>小型自動車競走事業特別会計</t>
  </si>
  <si>
    <t>▲ 6.45</t>
  </si>
  <si>
    <t>▲ 5.55</t>
  </si>
  <si>
    <t>▲ 4.89</t>
  </si>
  <si>
    <t>▲ 4.05</t>
  </si>
  <si>
    <t>▲ 3.23</t>
  </si>
  <si>
    <t>水道事業会計</t>
  </si>
  <si>
    <t>工業用水道事業会計</t>
  </si>
  <si>
    <t>病院事業会計</t>
  </si>
  <si>
    <t>一般会計</t>
  </si>
  <si>
    <t>下水道事業会計</t>
  </si>
  <si>
    <t>国民健康保険特別会計</t>
  </si>
  <si>
    <t>介護保険特別会計</t>
  </si>
  <si>
    <t>その他会計（赤字）</t>
  </si>
  <si>
    <t>その他会計（黒字）</t>
  </si>
  <si>
    <t>R02</t>
    <phoneticPr fontId="5"/>
  </si>
  <si>
    <t>R03</t>
    <phoneticPr fontId="5"/>
  </si>
  <si>
    <t>R04</t>
    <phoneticPr fontId="5"/>
  </si>
  <si>
    <t>R05</t>
    <phoneticPr fontId="5"/>
  </si>
  <si>
    <t>R06</t>
    <phoneticPr fontId="5"/>
  </si>
  <si>
    <t>公立大学法人運営基金</t>
    <rPh sb="0" eb="2">
      <t>コウリツ</t>
    </rPh>
    <rPh sb="2" eb="4">
      <t>ダイガク</t>
    </rPh>
    <rPh sb="4" eb="6">
      <t>ホウジン</t>
    </rPh>
    <rPh sb="6" eb="8">
      <t>ウンエイ</t>
    </rPh>
    <rPh sb="8" eb="10">
      <t>キキン</t>
    </rPh>
    <phoneticPr fontId="5"/>
  </si>
  <si>
    <t>退職手当基金</t>
    <rPh sb="0" eb="2">
      <t>タイショク</t>
    </rPh>
    <rPh sb="2" eb="4">
      <t>テアテ</t>
    </rPh>
    <rPh sb="4" eb="6">
      <t>キキン</t>
    </rPh>
    <phoneticPr fontId="5"/>
  </si>
  <si>
    <t>まちづくり魅力基金</t>
    <rPh sb="5" eb="7">
      <t>ミリョク</t>
    </rPh>
    <rPh sb="7" eb="9">
      <t>キキン</t>
    </rPh>
    <phoneticPr fontId="5"/>
  </si>
  <si>
    <t>庁舎建設整備基金</t>
    <rPh sb="0" eb="2">
      <t>チョウシャ</t>
    </rPh>
    <rPh sb="2" eb="4">
      <t>ケンセツ</t>
    </rPh>
    <rPh sb="4" eb="6">
      <t>セイビ</t>
    </rPh>
    <rPh sb="6" eb="8">
      <t>キキン</t>
    </rPh>
    <phoneticPr fontId="5"/>
  </si>
  <si>
    <t>ふるさと支援基金</t>
    <rPh sb="4" eb="6">
      <t>シエン</t>
    </rPh>
    <rPh sb="6" eb="8">
      <t>キキン</t>
    </rPh>
    <phoneticPr fontId="5"/>
  </si>
  <si>
    <t>-</t>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</si>
  <si>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</si>
  <si>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</si>
  <si>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</si>
  <si>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</si>
  <si>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</si>
  <si>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</si>
  <si>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</si>
  <si>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</si>
  <si>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</si>
  <si>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宇部・山陽小野田消防組合（一般会計）</t>
  </si>
  <si>
    <t>○</t>
    <phoneticPr fontId="2"/>
  </si>
  <si>
    <t>山陽小野田市土地開発公社</t>
  </si>
  <si>
    <t>公立大学法人山陽小野田市立山口東京理科大学</t>
  </si>
  <si>
    <t>山陽小野田LABVプロジェクト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</si>
</sst>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EBE-452E-8AFA-8ABDF0C424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39008</c:v>
                </c:pt>
                <c:pt idx="1">
                  <c:v>44226</c:v>
                </c:pt>
                <c:pt idx="2">
                  <c:v>33341</c:v>
                </c:pt>
                <c:pt idx="3">
                  <c:v>40831</c:v>
                </c:pt>
                <c:pt idx="4">
                  <c:v>38723</c:v>
                </c:pt>
              </c:numCache>
            </c:numRef>
          </c:val>
          <c:smooth val="0"/>
          <c:extLst>
            <c:ext xmlns:c16="http://schemas.microsoft.com/office/drawing/2014/chart" uri="{C3380CC4-5D6E-409C-BE32-E72D297353CC}">
              <c16:uniqueId val="{00000001-AEBE-452E-8AFA-8ABDF0C424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2.4700000000000002</c:v>
                </c:pt>
                <c:pt idx="1">
                  <c:v>6.27</c:v>
                </c:pt>
                <c:pt idx="2">
                  <c:v>3.44</c:v>
                </c:pt>
                <c:pt idx="3">
                  <c:v>2.2799999999999998</c:v>
                </c:pt>
                <c:pt idx="4">
                  <c:v>2.4</c:v>
                </c:pt>
              </c:numCache>
            </c:numRef>
          </c:val>
          <c:extLst>
            <c:ext xmlns:c16="http://schemas.microsoft.com/office/drawing/2014/chart" uri="{C3380CC4-5D6E-409C-BE32-E72D297353CC}">
              <c16:uniqueId val="{00000000-26A4-404A-9CDA-916E4A43A4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24.05</c:v>
                </c:pt>
                <c:pt idx="1">
                  <c:v>24.28</c:v>
                </c:pt>
                <c:pt idx="2">
                  <c:v>25.53</c:v>
                </c:pt>
                <c:pt idx="3">
                  <c:v>24.65</c:v>
                </c:pt>
                <c:pt idx="4">
                  <c:v>23.32</c:v>
                </c:pt>
              </c:numCache>
            </c:numRef>
          </c:val>
          <c:extLst>
            <c:ext xmlns:c16="http://schemas.microsoft.com/office/drawing/2014/chart" uri="{C3380CC4-5D6E-409C-BE32-E72D297353CC}">
              <c16:uniqueId val="{00000001-26A4-404A-9CDA-916E4A43A4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4.95</c:v>
                </c:pt>
                <c:pt idx="2">
                  <c:v>-1.81</c:v>
                </c:pt>
                <c:pt idx="3">
                  <c:v>-1.07</c:v>
                </c:pt>
                <c:pt idx="4">
                  <c:v>-0.68</c:v>
                </c:pt>
              </c:numCache>
            </c:numRef>
          </c:val>
          <c:smooth val="0"/>
          <c:extLst>
            <c:ext xmlns:c16="http://schemas.microsoft.com/office/drawing/2014/chart" uri="{C3380CC4-5D6E-409C-BE32-E72D297353CC}">
              <c16:uniqueId val="{00000002-26A4-404A-9CDA-916E4A43A4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0.13</c:v>
                </c:pt>
                <c:pt idx="4">
                  <c:v>#N/A</c:v>
                </c:pt>
                <c:pt idx="5">
                  <c:v>0.17</c:v>
                </c:pt>
                <c:pt idx="6">
                  <c:v>#N/A</c:v>
                </c:pt>
                <c:pt idx="7">
                  <c:v>0.23</c:v>
                </c:pt>
                <c:pt idx="8">
                  <c:v>#N/A</c:v>
                </c:pt>
                <c:pt idx="9">
                  <c:v>0.28999999999999998</c:v>
                </c:pt>
              </c:numCache>
            </c:numRef>
          </c:val>
          <c:extLst>
            <c:ext xmlns:c16="http://schemas.microsoft.com/office/drawing/2014/chart" uri="{C3380CC4-5D6E-409C-BE32-E72D297353CC}">
              <c16:uniqueId val="{00000000-D80E-46C5-A74A-3E359F3280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0E-46C5-A74A-3E359F3280C2}"/>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1.1299999999999999</c:v>
                </c:pt>
                <c:pt idx="2">
                  <c:v>#N/A</c:v>
                </c:pt>
                <c:pt idx="3">
                  <c:v>1.53</c:v>
                </c:pt>
                <c:pt idx="4">
                  <c:v>#N/A</c:v>
                </c:pt>
                <c:pt idx="5">
                  <c:v>1.46</c:v>
                </c:pt>
                <c:pt idx="6">
                  <c:v>#N/A</c:v>
                </c:pt>
                <c:pt idx="7">
                  <c:v>0.91</c:v>
                </c:pt>
                <c:pt idx="8">
                  <c:v>#N/A</c:v>
                </c:pt>
                <c:pt idx="9">
                  <c:v>0.51</c:v>
                </c:pt>
              </c:numCache>
            </c:numRef>
          </c:val>
          <c:extLst>
            <c:ext xmlns:c16="http://schemas.microsoft.com/office/drawing/2014/chart" uri="{C3380CC4-5D6E-409C-BE32-E72D297353CC}">
              <c16:uniqueId val="{00000002-D80E-46C5-A74A-3E359F3280C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0.96</c:v>
                </c:pt>
                <c:pt idx="2">
                  <c:v>#N/A</c:v>
                </c:pt>
                <c:pt idx="3">
                  <c:v>0.9</c:v>
                </c:pt>
                <c:pt idx="4">
                  <c:v>#N/A</c:v>
                </c:pt>
                <c:pt idx="5">
                  <c:v>0.51</c:v>
                </c:pt>
                <c:pt idx="6">
                  <c:v>#N/A</c:v>
                </c:pt>
                <c:pt idx="7">
                  <c:v>0.48</c:v>
                </c:pt>
                <c:pt idx="8">
                  <c:v>#N/A</c:v>
                </c:pt>
                <c:pt idx="9">
                  <c:v>0.82</c:v>
                </c:pt>
              </c:numCache>
            </c:numRef>
          </c:val>
          <c:extLst>
            <c:ext xmlns:c16="http://schemas.microsoft.com/office/drawing/2014/chart" uri="{C3380CC4-5D6E-409C-BE32-E72D297353CC}">
              <c16:uniqueId val="{00000003-D80E-46C5-A74A-3E359F3280C2}"/>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0.81</c:v>
                </c:pt>
                <c:pt idx="2">
                  <c:v>#N/A</c:v>
                </c:pt>
                <c:pt idx="3">
                  <c:v>0.99</c:v>
                </c:pt>
                <c:pt idx="4">
                  <c:v>#N/A</c:v>
                </c:pt>
                <c:pt idx="5">
                  <c:v>1.1399999999999999</c:v>
                </c:pt>
                <c:pt idx="6">
                  <c:v>#N/A</c:v>
                </c:pt>
                <c:pt idx="7">
                  <c:v>1.34</c:v>
                </c:pt>
                <c:pt idx="8">
                  <c:v>#N/A</c:v>
                </c:pt>
                <c:pt idx="9">
                  <c:v>1.23</c:v>
                </c:pt>
              </c:numCache>
            </c:numRef>
          </c:val>
          <c:extLst>
            <c:ext xmlns:c16="http://schemas.microsoft.com/office/drawing/2014/chart" uri="{C3380CC4-5D6E-409C-BE32-E72D297353CC}">
              <c16:uniqueId val="{00000004-D80E-46C5-A74A-3E359F3280C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2.4700000000000002</c:v>
                </c:pt>
                <c:pt idx="2">
                  <c:v>#N/A</c:v>
                </c:pt>
                <c:pt idx="3">
                  <c:v>6.27</c:v>
                </c:pt>
                <c:pt idx="4">
                  <c:v>#N/A</c:v>
                </c:pt>
                <c:pt idx="5">
                  <c:v>3.43</c:v>
                </c:pt>
                <c:pt idx="6">
                  <c:v>#N/A</c:v>
                </c:pt>
                <c:pt idx="7">
                  <c:v>2.2799999999999998</c:v>
                </c:pt>
                <c:pt idx="8">
                  <c:v>#N/A</c:v>
                </c:pt>
                <c:pt idx="9">
                  <c:v>2.39</c:v>
                </c:pt>
              </c:numCache>
            </c:numRef>
          </c:val>
          <c:extLst>
            <c:ext xmlns:c16="http://schemas.microsoft.com/office/drawing/2014/chart" uri="{C3380CC4-5D6E-409C-BE32-E72D297353CC}">
              <c16:uniqueId val="{00000005-D80E-46C5-A74A-3E359F3280C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1.44</c:v>
                </c:pt>
                <c:pt idx="2">
                  <c:v>#N/A</c:v>
                </c:pt>
                <c:pt idx="3">
                  <c:v>3.74</c:v>
                </c:pt>
                <c:pt idx="4">
                  <c:v>#N/A</c:v>
                </c:pt>
                <c:pt idx="5">
                  <c:v>5.91</c:v>
                </c:pt>
                <c:pt idx="6">
                  <c:v>#N/A</c:v>
                </c:pt>
                <c:pt idx="7">
                  <c:v>5.17</c:v>
                </c:pt>
                <c:pt idx="8">
                  <c:v>#N/A</c:v>
                </c:pt>
                <c:pt idx="9">
                  <c:v>4</c:v>
                </c:pt>
              </c:numCache>
            </c:numRef>
          </c:val>
          <c:extLst>
            <c:ext xmlns:c16="http://schemas.microsoft.com/office/drawing/2014/chart" uri="{C3380CC4-5D6E-409C-BE32-E72D297353CC}">
              <c16:uniqueId val="{00000006-D80E-46C5-A74A-3E359F3280C2}"/>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4.58</c:v>
                </c:pt>
                <c:pt idx="2">
                  <c:v>#N/A</c:v>
                </c:pt>
                <c:pt idx="3">
                  <c:v>5.08</c:v>
                </c:pt>
                <c:pt idx="4">
                  <c:v>#N/A</c:v>
                </c:pt>
                <c:pt idx="5">
                  <c:v>5.36</c:v>
                </c:pt>
                <c:pt idx="6">
                  <c:v>#N/A</c:v>
                </c:pt>
                <c:pt idx="7">
                  <c:v>5.54</c:v>
                </c:pt>
                <c:pt idx="8">
                  <c:v>#N/A</c:v>
                </c:pt>
                <c:pt idx="9">
                  <c:v>5.69</c:v>
                </c:pt>
              </c:numCache>
            </c:numRef>
          </c:val>
          <c:extLst>
            <c:ext xmlns:c16="http://schemas.microsoft.com/office/drawing/2014/chart" uri="{C3380CC4-5D6E-409C-BE32-E72D297353CC}">
              <c16:uniqueId val="{00000007-D80E-46C5-A74A-3E359F3280C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8.65</c:v>
                </c:pt>
                <c:pt idx="2">
                  <c:v>#N/A</c:v>
                </c:pt>
                <c:pt idx="3">
                  <c:v>8.68</c:v>
                </c:pt>
                <c:pt idx="4">
                  <c:v>#N/A</c:v>
                </c:pt>
                <c:pt idx="5">
                  <c:v>8.73</c:v>
                </c:pt>
                <c:pt idx="6">
                  <c:v>#N/A</c:v>
                </c:pt>
                <c:pt idx="7">
                  <c:v>8.6199999999999992</c:v>
                </c:pt>
                <c:pt idx="8">
                  <c:v>#N/A</c:v>
                </c:pt>
                <c:pt idx="9">
                  <c:v>7.57</c:v>
                </c:pt>
              </c:numCache>
            </c:numRef>
          </c:val>
          <c:extLst>
            <c:ext xmlns:c16="http://schemas.microsoft.com/office/drawing/2014/chart" uri="{C3380CC4-5D6E-409C-BE32-E72D297353CC}">
              <c16:uniqueId val="{00000008-D80E-46C5-A74A-3E359F3280C2}"/>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6.45</c:v>
                </c:pt>
                <c:pt idx="1">
                  <c:v>#N/A</c:v>
                </c:pt>
                <c:pt idx="2">
                  <c:v>5.55</c:v>
                </c:pt>
                <c:pt idx="3">
                  <c:v>#N/A</c:v>
                </c:pt>
                <c:pt idx="4">
                  <c:v>4.8899999999999997</c:v>
                </c:pt>
                <c:pt idx="5">
                  <c:v>#N/A</c:v>
                </c:pt>
                <c:pt idx="6">
                  <c:v>4.05</c:v>
                </c:pt>
                <c:pt idx="7">
                  <c:v>#N/A</c:v>
                </c:pt>
                <c:pt idx="8">
                  <c:v>3.23</c:v>
                </c:pt>
                <c:pt idx="9">
                  <c:v>#N/A</c:v>
                </c:pt>
              </c:numCache>
            </c:numRef>
          </c:val>
          <c:extLst>
            <c:ext xmlns:c16="http://schemas.microsoft.com/office/drawing/2014/chart" uri="{C3380CC4-5D6E-409C-BE32-E72D297353CC}">
              <c16:uniqueId val="{00000009-D80E-46C5-A74A-3E359F3280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3097</c:v>
                </c:pt>
                <c:pt idx="5">
                  <c:v>3202</c:v>
                </c:pt>
                <c:pt idx="8">
                  <c:v>3286</c:v>
                </c:pt>
                <c:pt idx="11">
                  <c:v>3372</c:v>
                </c:pt>
                <c:pt idx="14">
                  <c:v>3168</c:v>
                </c:pt>
              </c:numCache>
            </c:numRef>
          </c:val>
          <c:extLst>
            <c:ext xmlns:c16="http://schemas.microsoft.com/office/drawing/2014/chart" uri="{C3380CC4-5D6E-409C-BE32-E72D297353CC}">
              <c16:uniqueId val="{00000000-B4AF-4DC9-89F6-0EF27E691D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AF-4DC9-89F6-0EF27E691D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131</c:v>
                </c:pt>
                <c:pt idx="3">
                  <c:v>3</c:v>
                </c:pt>
                <c:pt idx="6">
                  <c:v>1</c:v>
                </c:pt>
                <c:pt idx="9">
                  <c:v>0</c:v>
                </c:pt>
                <c:pt idx="12">
                  <c:v>0</c:v>
                </c:pt>
              </c:numCache>
            </c:numRef>
          </c:val>
          <c:extLst>
            <c:ext xmlns:c16="http://schemas.microsoft.com/office/drawing/2014/chart" uri="{C3380CC4-5D6E-409C-BE32-E72D297353CC}">
              <c16:uniqueId val="{00000002-B4AF-4DC9-89F6-0EF27E691D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35</c:v>
                </c:pt>
                <c:pt idx="6">
                  <c:v>89</c:v>
                </c:pt>
                <c:pt idx="9">
                  <c:v>55</c:v>
                </c:pt>
                <c:pt idx="12">
                  <c:v>53</c:v>
                </c:pt>
              </c:numCache>
            </c:numRef>
          </c:val>
          <c:extLst>
            <c:ext xmlns:c16="http://schemas.microsoft.com/office/drawing/2014/chart" uri="{C3380CC4-5D6E-409C-BE32-E72D297353CC}">
              <c16:uniqueId val="{00000003-B4AF-4DC9-89F6-0EF27E691D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1083</c:v>
                </c:pt>
                <c:pt idx="3">
                  <c:v>1091</c:v>
                </c:pt>
                <c:pt idx="6">
                  <c:v>1107</c:v>
                </c:pt>
                <c:pt idx="9">
                  <c:v>1180</c:v>
                </c:pt>
                <c:pt idx="12">
                  <c:v>987</c:v>
                </c:pt>
              </c:numCache>
            </c:numRef>
          </c:val>
          <c:extLst>
            <c:ext xmlns:c16="http://schemas.microsoft.com/office/drawing/2014/chart" uri="{C3380CC4-5D6E-409C-BE32-E72D297353CC}">
              <c16:uniqueId val="{00000004-B4AF-4DC9-89F6-0EF27E691D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F-4DC9-89F6-0EF27E691D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AF-4DC9-89F6-0EF27E691D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3156</c:v>
                </c:pt>
                <c:pt idx="3">
                  <c:v>3408</c:v>
                </c:pt>
                <c:pt idx="6">
                  <c:v>3738</c:v>
                </c:pt>
                <c:pt idx="9">
                  <c:v>3826</c:v>
                </c:pt>
                <c:pt idx="12">
                  <c:v>3582</c:v>
                </c:pt>
              </c:numCache>
            </c:numRef>
          </c:val>
          <c:extLst>
            <c:ext xmlns:c16="http://schemas.microsoft.com/office/drawing/2014/chart" uri="{C3380CC4-5D6E-409C-BE32-E72D297353CC}">
              <c16:uniqueId val="{00000007-B4AF-4DC9-89F6-0EF27E691D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1308</c:v>
                </c:pt>
                <c:pt idx="2">
                  <c:v>#N/A</c:v>
                </c:pt>
                <c:pt idx="3">
                  <c:v>#N/A</c:v>
                </c:pt>
                <c:pt idx="4">
                  <c:v>1335</c:v>
                </c:pt>
                <c:pt idx="5">
                  <c:v>#N/A</c:v>
                </c:pt>
                <c:pt idx="6">
                  <c:v>#N/A</c:v>
                </c:pt>
                <c:pt idx="7">
                  <c:v>1649</c:v>
                </c:pt>
                <c:pt idx="8">
                  <c:v>#N/A</c:v>
                </c:pt>
                <c:pt idx="9">
                  <c:v>#N/A</c:v>
                </c:pt>
                <c:pt idx="10">
                  <c:v>1689</c:v>
                </c:pt>
                <c:pt idx="11">
                  <c:v>#N/A</c:v>
                </c:pt>
                <c:pt idx="12">
                  <c:v>#N/A</c:v>
                </c:pt>
                <c:pt idx="13">
                  <c:v>1454</c:v>
                </c:pt>
                <c:pt idx="14">
                  <c:v>#N/A</c:v>
                </c:pt>
              </c:numCache>
            </c:numRef>
          </c:val>
          <c:smooth val="0"/>
          <c:extLst>
            <c:ext xmlns:c16="http://schemas.microsoft.com/office/drawing/2014/chart" uri="{C3380CC4-5D6E-409C-BE32-E72D297353CC}">
              <c16:uniqueId val="{00000008-B4AF-4DC9-89F6-0EF27E691D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34303</c:v>
                </c:pt>
                <c:pt idx="5">
                  <c:v>33350</c:v>
                </c:pt>
                <c:pt idx="8">
                  <c:v>31427</c:v>
                </c:pt>
                <c:pt idx="11">
                  <c:v>29476</c:v>
                </c:pt>
                <c:pt idx="14">
                  <c:v>27573</c:v>
                </c:pt>
              </c:numCache>
            </c:numRef>
          </c:val>
          <c:extLst>
            <c:ext xmlns:c16="http://schemas.microsoft.com/office/drawing/2014/chart" uri="{C3380CC4-5D6E-409C-BE32-E72D297353CC}">
              <c16:uniqueId val="{00000000-CF54-49B6-ACB4-A86DC9E20A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5223</c:v>
                </c:pt>
                <c:pt idx="5">
                  <c:v>5073</c:v>
                </c:pt>
                <c:pt idx="8">
                  <c:v>4787</c:v>
                </c:pt>
                <c:pt idx="11">
                  <c:v>4669</c:v>
                </c:pt>
                <c:pt idx="14">
                  <c:v>4870</c:v>
                </c:pt>
              </c:numCache>
            </c:numRef>
          </c:val>
          <c:extLst>
            <c:ext xmlns:c16="http://schemas.microsoft.com/office/drawing/2014/chart" uri="{C3380CC4-5D6E-409C-BE32-E72D297353CC}">
              <c16:uniqueId val="{00000001-CF54-49B6-ACB4-A86DC9E20A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9791</c:v>
                </c:pt>
                <c:pt idx="5">
                  <c:v>10997</c:v>
                </c:pt>
                <c:pt idx="8">
                  <c:v>12152</c:v>
                </c:pt>
                <c:pt idx="11">
                  <c:v>12493</c:v>
                </c:pt>
                <c:pt idx="14">
                  <c:v>12746</c:v>
                </c:pt>
              </c:numCache>
            </c:numRef>
          </c:val>
          <c:extLst>
            <c:ext xmlns:c16="http://schemas.microsoft.com/office/drawing/2014/chart" uri="{C3380CC4-5D6E-409C-BE32-E72D297353CC}">
              <c16:uniqueId val="{00000002-CF54-49B6-ACB4-A86DC9E20A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54-49B6-ACB4-A86DC9E20A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54-49B6-ACB4-A86DC9E20A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119</c:v>
                </c:pt>
                <c:pt idx="3">
                  <c:v>49</c:v>
                </c:pt>
                <c:pt idx="6">
                  <c:v>79</c:v>
                </c:pt>
                <c:pt idx="9">
                  <c:v>176</c:v>
                </c:pt>
                <c:pt idx="12">
                  <c:v>48</c:v>
                </c:pt>
              </c:numCache>
            </c:numRef>
          </c:val>
          <c:extLst>
            <c:ext xmlns:c16="http://schemas.microsoft.com/office/drawing/2014/chart" uri="{C3380CC4-5D6E-409C-BE32-E72D297353CC}">
              <c16:uniqueId val="{00000005-CF54-49B6-ACB4-A86DC9E20A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4282</c:v>
                </c:pt>
                <c:pt idx="3">
                  <c:v>4313</c:v>
                </c:pt>
                <c:pt idx="6">
                  <c:v>4353</c:v>
                </c:pt>
                <c:pt idx="9">
                  <c:v>4513</c:v>
                </c:pt>
                <c:pt idx="12">
                  <c:v>4369</c:v>
                </c:pt>
              </c:numCache>
            </c:numRef>
          </c:val>
          <c:extLst>
            <c:ext xmlns:c16="http://schemas.microsoft.com/office/drawing/2014/chart" uri="{C3380CC4-5D6E-409C-BE32-E72D297353CC}">
              <c16:uniqueId val="{00000006-CF54-49B6-ACB4-A86DC9E20A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293</c:v>
                </c:pt>
                <c:pt idx="3">
                  <c:v>258</c:v>
                </c:pt>
                <c:pt idx="6">
                  <c:v>170</c:v>
                </c:pt>
                <c:pt idx="9">
                  <c:v>139</c:v>
                </c:pt>
                <c:pt idx="12">
                  <c:v>295</c:v>
                </c:pt>
              </c:numCache>
            </c:numRef>
          </c:val>
          <c:extLst>
            <c:ext xmlns:c16="http://schemas.microsoft.com/office/drawing/2014/chart" uri="{C3380CC4-5D6E-409C-BE32-E72D297353CC}">
              <c16:uniqueId val="{00000007-CF54-49B6-ACB4-A86DC9E20A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13466</c:v>
                </c:pt>
                <c:pt idx="3">
                  <c:v>13445</c:v>
                </c:pt>
                <c:pt idx="6">
                  <c:v>12686</c:v>
                </c:pt>
                <c:pt idx="9">
                  <c:v>12154</c:v>
                </c:pt>
                <c:pt idx="12">
                  <c:v>11662</c:v>
                </c:pt>
              </c:numCache>
            </c:numRef>
          </c:val>
          <c:extLst>
            <c:ext xmlns:c16="http://schemas.microsoft.com/office/drawing/2014/chart" uri="{C3380CC4-5D6E-409C-BE32-E72D297353CC}">
              <c16:uniqueId val="{00000008-CF54-49B6-ACB4-A86DC9E20A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9-CF54-49B6-ACB4-A86DC9E20A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40363</c:v>
                </c:pt>
                <c:pt idx="3">
                  <c:v>40152</c:v>
                </c:pt>
                <c:pt idx="6">
                  <c:v>38089</c:v>
                </c:pt>
                <c:pt idx="9">
                  <c:v>35903</c:v>
                </c:pt>
                <c:pt idx="12">
                  <c:v>33866</c:v>
                </c:pt>
              </c:numCache>
            </c:numRef>
          </c:val>
          <c:extLst>
            <c:ext xmlns:c16="http://schemas.microsoft.com/office/drawing/2014/chart" uri="{C3380CC4-5D6E-409C-BE32-E72D297353CC}">
              <c16:uniqueId val="{0000000A-CF54-49B6-ACB4-A86DC9E20A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9209</c:v>
                </c:pt>
                <c:pt idx="2">
                  <c:v>#N/A</c:v>
                </c:pt>
                <c:pt idx="3">
                  <c:v>#N/A</c:v>
                </c:pt>
                <c:pt idx="4">
                  <c:v>8798</c:v>
                </c:pt>
                <c:pt idx="5">
                  <c:v>#N/A</c:v>
                </c:pt>
                <c:pt idx="6">
                  <c:v>#N/A</c:v>
                </c:pt>
                <c:pt idx="7">
                  <c:v>7012</c:v>
                </c:pt>
                <c:pt idx="8">
                  <c:v>#N/A</c:v>
                </c:pt>
                <c:pt idx="9">
                  <c:v>#N/A</c:v>
                </c:pt>
                <c:pt idx="10">
                  <c:v>6247</c:v>
                </c:pt>
                <c:pt idx="11">
                  <c:v>#N/A</c:v>
                </c:pt>
                <c:pt idx="12">
                  <c:v>#N/A</c:v>
                </c:pt>
                <c:pt idx="13">
                  <c:v>5051</c:v>
                </c:pt>
                <c:pt idx="14">
                  <c:v>#N/A</c:v>
                </c:pt>
              </c:numCache>
            </c:numRef>
          </c:val>
          <c:smooth val="0"/>
          <c:extLst>
            <c:ext xmlns:c16="http://schemas.microsoft.com/office/drawing/2014/chart" uri="{C3380CC4-5D6E-409C-BE32-E72D297353CC}">
              <c16:uniqueId val="{0000000B-CF54-49B6-ACB4-A86DC9E20A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4804</c:v>
                </c:pt>
                <c:pt idx="1">
                  <c:v>4798</c:v>
                </c:pt>
                <c:pt idx="2">
                  <c:v>4631</c:v>
                </c:pt>
              </c:numCache>
            </c:numRef>
          </c:val>
          <c:extLst>
            <c:ext xmlns:c16="http://schemas.microsoft.com/office/drawing/2014/chart" uri="{C3380CC4-5D6E-409C-BE32-E72D297353CC}">
              <c16:uniqueId val="{00000000-DE7E-4B93-BCD1-5F993954A7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1194</c:v>
                </c:pt>
                <c:pt idx="1">
                  <c:v>1122</c:v>
                </c:pt>
                <c:pt idx="2">
                  <c:v>1150</c:v>
                </c:pt>
              </c:numCache>
            </c:numRef>
          </c:val>
          <c:extLst>
            <c:ext xmlns:c16="http://schemas.microsoft.com/office/drawing/2014/chart" uri="{C3380CC4-5D6E-409C-BE32-E72D297353CC}">
              <c16:uniqueId val="{00000001-DE7E-4B93-BCD1-5F993954A7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4096</c:v>
                </c:pt>
                <c:pt idx="1">
                  <c:v>4209</c:v>
                </c:pt>
                <c:pt idx="2">
                  <c:v>3922</c:v>
                </c:pt>
              </c:numCache>
            </c:numRef>
          </c:val>
          <c:extLst>
            <c:ext xmlns:c16="http://schemas.microsoft.com/office/drawing/2014/chart" uri="{C3380CC4-5D6E-409C-BE32-E72D297353CC}">
              <c16:uniqueId val="{00000002-DE7E-4B93-BCD1-5F993954A7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既往債の償還終了に伴い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244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となった。また、</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公営企業債の元利償還金に対する繰入金は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193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実質公債費比率の分子は、前年度との比較で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235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となって</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いるものの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、比率は、類似団体や県内他市との比較において依然として高い状況にある。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一般会計等に係る地方債の現在高は、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過去の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大型建設事業の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償還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に伴い、前年度との比較で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2,037</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百万円の減となり、加えて、公営企業債等繰入見込額は、下水道事業会計等の将来負担額の減</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により、前年度との比較で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492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百万円の減となった。これらにより、将来負担額は、前年度との比較で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2,645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b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また、充当可能基金は、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庁舎建設整備基金</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の積立てを行ったことなどにより前年度との比較で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253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百万円の増となったものの、基準財政需要額算入見込額は、前年度との比較で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1,903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百万円の減となったことなどにより、充当可能財源等は、前年度との比較で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1,449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以上の要因により、将来負担比率の分子は、前年度と比較して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1,196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次年度以降について</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、合併特例債や大型普通建設事業債などの償還が進み、地方債残高の減少が見込まれる一方、</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複数の普通建設事業の実施が計画され、地方債借入額が大幅に増えることが予想される。また、充当可能基金である財政調整基金の取崩しが見込まれるため、将来負担比率は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悪化していくことも予測</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される。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山口県山陽小野田市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財政調整基金については、歳計剰余金の処分による積立て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等がある</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ものの、財源調整による取崩しを行ったことから、基金残高が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167</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百万円の減となり、減債基金については、基金残高が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公立大学法人運営基金等への積立て</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があるものの、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退職手当基金等の取崩し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により、基金残高は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287</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となったため、全体の基金残高合計は、前年度との比較で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b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基金設置の目的にしたがって、適正に積立て及び取崩しを行う。また、将来の財政需要に照らし、単年度の財政負担を軽減できるよう、必要額を積み立てる。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・公立大学法人運営基金：公立大学法人山陽小野田市立山口東京理科大学の健全な運営等を支援するために設置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・退職手当基金：退職手当に要する財源を確保することにより年度間の財源調整を図るために設置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・まちづくり魅力基金：心豊かでうるおいと活力に満ち、自然と共生した住みよいまちを具現化するために設置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・庁舎建設整備基金：本庁舎の建設整備に必要な財源の確保を図るために設置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・ふるさと支援基金：ふるさとへの想いや協働のまちづくりにつながる寄附金を目的に沿って適切に管理するために設置</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・公立大学法人運営基金：普通交付税措置額の積立てを行ったことなどから、残高は、前年度との比較で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・退職手当基金：退職者数の増加に伴い取崩しを行ったことなどから、残高は、前年度との比較で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・まちづくり魅力基金：合併後の一体感の醸成に資するために実施した事業に対して取崩しを行ったことなどから、残高は、前年度との比較で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・庁舎建設整備基金：将来の本庁舎建設に向けて積立てを行ったことから、残高は、前年度との比較で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・ふるさと支援基金：寄附金等を原資とした積立てを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百万円行ったものの、取崩しを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百万円行ったことにより、残高は、前年度との比較で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以上のことなどにより、その他特定目的基金の残高合計は、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・市役所本庁舎の耐震補強工事及び老朽化対策工事を行ったが、将来的には、新たな庁舎建設に向けた議論が行われる見込みであるため、庁舎建設に関する財政負担の軽減を目的とした基金を令和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年度に設置した。今後も、計画的に基金への積立てや取崩しを行う。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・山陽消防署埴生出張所建設基金について、令和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年度末で事業に全額充当したため基金を廃止する。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財政調整基金については、歳計剰余金の処分による積立て等があるものの、財源調整による取崩しを行ったことから、前年度との比較で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市の財政に影響を及ぼす諸般の要素を考慮すると、一定額を保有する必要があるが、市の財政計画においても、今後、物価高騰と社会保障経費の増加が同時に進行し、必要な事業を実施するために一定の基金の取崩しを想定せざるを得な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減債基金については、取崩しがあるものの、今後の臨時財政対策債の償還財源として積み立てたことから、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　</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現状の残高を適正水準と考えているため、更なる積み増しは計画していないが、大型建設事業等に係る地方債の償還により公債費の増加が見込まれるため、財政運営へのこれらの影響を勘案し、取崩しを踏まえた活用の検討が必要であ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58,871
57,948
133.09
33,597,738
33,062,942
475,872
19,861,711
33,865,773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年度の財政力指数（単年度）が、前年度から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0.005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ポイント低下したことに伴い、令和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年度の財政力指数（</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か年平均）は、前年度から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0.005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0.54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の増などにより基準財政収入額が増加したものの、市立山口東京理科大学の学生数の増などにより基準財政需要額が増加した結果によるものである。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類似団体より低い数値となっているのは、地方税が類似団体より低い水準となっていることに加え、市立大学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の学生数増により</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基準財政需要額の規模が拡大していることが主な要因となっている。このため、定住人口の増加を図る施策に取り組むことで更なる税収の確保や地方税以外の歳入確保にも効果性が高い事業を積極的に実施していくとともに、予算編成においては、事業の「選択と集中」の観点から歳出の重点化を図り、財政運営の効率化に努め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98.2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した。分母となる歳入における経常一般財源等は、対前年度で、地方交付税が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百万円の増となったことなどにより、合計で</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672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百万円の増となった。一方、分子となる経常経費充当一般財源等は、対前年度で、</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583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369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百万円の増などにより、合計で</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1,083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市町合併以後、人件費の抑制等を行ってきたが、今後、公共施設等の老朽化に伴う物件費の増加や高齢化に伴う扶助費の増加が見込まれるほか、近年の大型建設事業の実施により公債費の増加も予測されている。このため、第一次行政改革プランに基づき、経営的視点に立った行財政運営を行うため、行政評価・予算編成手法の見直しや公共施設の統廃合などにより将来的な財政負担の軽減と平準化に取り組む。</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145415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3282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6668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3282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65</xdr:row>
      <xdr:rowOff>6668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483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4838"/>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161942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127318</xdr:rowOff>
    </xdr:from>
    <xdr:to>
      <xdr:col>15</xdr:col>
      <xdr:colOff>133350</xdr:colOff>
      <xdr:row>65</xdr:row>
      <xdr:rowOff>57468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42245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170515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人件費、物件費等の合計額の人口</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人当たりの金額は、前年度から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6,202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円増加したものの、類似団体との比較において、平均を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13,509</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円下回った。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本市においては、公立保育所、市民館・文化会館、ごみ処理施設、公営住宅などの公共施設を有しており、老朽化も進んでいる中、施設維持に係る物件費、維持補修費を押し上げる要因となっている。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事務事業の見直しに取り組むとともに、施設管理に係る業務の民間委託を含めた</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PPP</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を推進し、積極的な民間能力や資金の活用を図り、コスト削減に努める。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67280</xdr:rowOff>
    </xdr:from>
    <xdr:to>
      <xdr:col>23</xdr:col>
      <xdr:colOff>133350</xdr:colOff>
      <xdr:row>82</xdr:row>
      <xdr:rowOff>117165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6180"/>
          <a:ext cx="838200" cy="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67280</xdr:rowOff>
    </xdr:from>
    <xdr:to>
      <xdr:col>19</xdr:col>
      <xdr:colOff>133350</xdr:colOff>
      <xdr:row>82</xdr:row>
      <xdr:rowOff>76772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26180"/>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19896</xdr:rowOff>
    </xdr:from>
    <xdr:to>
      <xdr:col>15</xdr:col>
      <xdr:colOff>82550</xdr:colOff>
      <xdr:row>82</xdr:row>
      <xdr:rowOff>76772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8796"/>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95462</xdr:rowOff>
    </xdr:from>
    <xdr:to>
      <xdr:col>11</xdr:col>
      <xdr:colOff>31750</xdr:colOff>
      <xdr:row>82</xdr:row>
      <xdr:rowOff>19896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2912"/>
          <a:ext cx="889000"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66365</xdr:rowOff>
    </xdr:from>
    <xdr:to>
      <xdr:col>23</xdr:col>
      <xdr:colOff>184150</xdr:colOff>
      <xdr:row>82</xdr:row>
      <xdr:rowOff>167965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82892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16480</xdr:rowOff>
    </xdr:from>
    <xdr:to>
      <xdr:col>19</xdr:col>
      <xdr:colOff>184150</xdr:colOff>
      <xdr:row>82</xdr:row>
      <xdr:rowOff>118080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128257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25972</xdr:rowOff>
    </xdr:from>
    <xdr:to>
      <xdr:col>15</xdr:col>
      <xdr:colOff>133350</xdr:colOff>
      <xdr:row>82</xdr:row>
      <xdr:rowOff>127572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137749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140546</xdr:rowOff>
    </xdr:from>
    <xdr:to>
      <xdr:col>11</xdr:col>
      <xdr:colOff>82550</xdr:colOff>
      <xdr:row>82</xdr:row>
      <xdr:rowOff>70696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80873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44662</xdr:rowOff>
    </xdr:from>
    <xdr:to>
      <xdr:col>7</xdr:col>
      <xdr:colOff>31750</xdr:colOff>
      <xdr:row>81</xdr:row>
      <xdr:rowOff>146262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給与については、平成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日をもって給料</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の独自</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カットを廃止したため、それ以降はラスパイレス指数が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を超えている状況であ</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年度においては、前年度を下回る</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99.8</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類似団体、全国平均と比較しても、</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高い指数となっているため、給料構造等の見直しなどにより給与水準の適正化に努める。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34471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20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137886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565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職員数（公営企業会計部門職員を含む）は、令和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778</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人であり、合併直後の平成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日時点の</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1,092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314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人の減となっている。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人口千人当たり職員数は、類似団体との比較において、</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0.35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ポイント下回っているが、直営の公共施設等が多いため、施設の運営に相応の職員数を要している。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今後、公共施設の統廃合や組織・機構の見直し、業務の民間委託等を検討するとともに、会計年度任用職員を含めた総合的な職員配置について検討し、行政ニーズや業務量に応じた職員の適正配置を行う。</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26307</xdr:rowOff>
    </xdr:from>
    <xdr:to>
      <xdr:col>81</xdr:col>
      <xdr:colOff>44450</xdr:colOff>
      <xdr:row>61</xdr:row>
      <xdr:rowOff>53884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475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26307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131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34925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813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34925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786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3084</xdr:rowOff>
    </xdr:from>
    <xdr:to>
      <xdr:col>81</xdr:col>
      <xdr:colOff>95250</xdr:colOff>
      <xdr:row>61</xdr:row>
      <xdr:rowOff>104684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19611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146957</xdr:rowOff>
    </xdr:from>
    <xdr:to>
      <xdr:col>77</xdr:col>
      <xdr:colOff>95250</xdr:colOff>
      <xdr:row>61</xdr:row>
      <xdr:rowOff>77107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87284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155575</xdr:rowOff>
    </xdr:from>
    <xdr:to>
      <xdr:col>68</xdr:col>
      <xdr:colOff>203200</xdr:colOff>
      <xdr:row>61</xdr:row>
      <xdr:rowOff>85725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％となった。類似団体や県内他市との比較においては、依然として高い水準となっている。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これは、元利償還金、公営企業に要する経費の財源とする地方債の償還の財源に充てたと認められる繰入金が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多いこと</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近年の普通建設事業の実施状況から、将来的な公債費の増加に伴う実質公債費比率の悪化が見込まれている。このため、今後の地方債発行については、交付税算入率を勘案するとともに公債費負担の適正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469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146050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97790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02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将来負担比率は、前年度から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将来負担額は、地方債現在高が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2,037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土地売却等により土地開発公社負債額等負担見込額</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128</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百万円の減などにより、前年度と比較して</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2,645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　　</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、充当可能財源等は、庁舎建設整備基金の積立てなどにより充当可能基金が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253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百万円の増となったものの、基準財政需要額算入見込額が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1903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百万円の減となったことなどにより、前年度と比較して</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1,449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合併特例債や普通建設事業債など</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の本格的な</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償還</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地方債残高の減少が見込まれる一方、今後の普通建設事業の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実施</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状況によっては、地方債借入額の大幅増や充当可能基金である財政調整基金の取崩しが見込まれるため、将来負担比率は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悪化していくことも予測される。</a:t>
          </a:r>
          <a:endPar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20250</xdr:rowOff>
    </xdr:from>
    <xdr:to>
      <xdr:col>81</xdr:col>
      <xdr:colOff>44450</xdr:colOff>
      <xdr:row>16</xdr:row>
      <xdr:rowOff>131516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63450"/>
          <a:ext cx="8382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131516</xdr:rowOff>
    </xdr:from>
    <xdr:to>
      <xdr:col>77</xdr:col>
      <xdr:colOff>44450</xdr:colOff>
      <xdr:row>17</xdr:row>
      <xdr:rowOff>41840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74716"/>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41840</xdr:rowOff>
    </xdr:from>
    <xdr:to>
      <xdr:col>72</xdr:col>
      <xdr:colOff>203200</xdr:colOff>
      <xdr:row>18</xdr:row>
      <xdr:rowOff>9807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56490"/>
          <a:ext cx="8890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9807</xdr:rowOff>
    </xdr:from>
    <xdr:to>
      <xdr:col>68</xdr:col>
      <xdr:colOff>152400</xdr:colOff>
      <xdr:row>18</xdr:row>
      <xdr:rowOff>70132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9590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140900</xdr:rowOff>
    </xdr:from>
    <xdr:to>
      <xdr:col>81</xdr:col>
      <xdr:colOff>95250</xdr:colOff>
      <xdr:row>16</xdr:row>
      <xdr:rowOff>71050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112977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80716</xdr:rowOff>
    </xdr:from>
    <xdr:to>
      <xdr:col>77</xdr:col>
      <xdr:colOff>95250</xdr:colOff>
      <xdr:row>17</xdr:row>
      <xdr:rowOff>10866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167093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1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162490</xdr:rowOff>
    </xdr:from>
    <xdr:to>
      <xdr:col>73</xdr:col>
      <xdr:colOff>44450</xdr:colOff>
      <xdr:row>17</xdr:row>
      <xdr:rowOff>92640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77417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130457</xdr:rowOff>
    </xdr:from>
    <xdr:to>
      <xdr:col>68</xdr:col>
      <xdr:colOff>203200</xdr:colOff>
      <xdr:row>18</xdr:row>
      <xdr:rowOff>60607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45384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3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19332</xdr:rowOff>
    </xdr:from>
    <xdr:to>
      <xdr:col>64</xdr:col>
      <xdr:colOff>152400</xdr:colOff>
      <xdr:row>18</xdr:row>
      <xdr:rowOff>120932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105709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9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58,871
57,948
133.09
33,597,738
33,062,942
475,872
19,861,711
33,865,773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年度の人件費に係る経常収支比率は、前年度から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21.6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前年度との比較では、退職手当の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などに伴う人件費決算額の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により、経常経費充当一般財源等は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583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市町合併以後、職員数の削減により人件費の抑制に努めてきたが、現行の機構や職員数においては、人件費の更なる減少を見込むことが困難である。このため、デジタル化の推進や民間活力の活用など、行財政改革の推進により人件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年度の物件費に係る経常収支比率は、前年度から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13.6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前年度との比較では、予防接種委託料や</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塵芥収集運搬委託料</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増な</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どにより、経常経費充当一般財源等は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201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コスト削減等による経費の抑制効果は現れているものの、施設の統廃合等に伴う老朽化した施設の解体工事費や、公共施設の維持管理に多額の経費がかかっているため、公共施設個別施設計画に基づき、公共施設の適正配置等により財政負担の軽減と平準化に取り組む。</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14</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29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62247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年度の扶助費に係る経常収支比率は、前年度から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児童手当や保育所運営費の増などに伴う</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扶助費決算額</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経常経費充当一般財源等は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においては、社会保障制度の充実や健康寿命の延伸の実現に向けた取組に伴い扶助費は増加していくものと見込んでおり、一定のサービスは維持しながら、単独事業における基準の見直しなどにより、経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38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94343</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097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94343</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097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43543</xdr:rowOff>
    </xdr:from>
    <xdr:to>
      <xdr:col>11</xdr:col>
      <xdr:colOff>60325</xdr:colOff>
      <xdr:row>52</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年度のその他（維持補修費、投資及び出資・貸付金、繰出金）に係る経常収支比率は、前年度と変わらず、</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11.6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前年度との比較では、繰出金における経常経費充当一般財源等が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78</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百万円の増となったものの、比率の増減は生じなかった。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155320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79120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年度の補助費等に係る経常収支比率は、前年度から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24.5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11.4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ポイント上回り、高い水準となっている。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前年度との比較では、経常的経費において、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市立大学に対する運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営費交付金</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や消防組合費分担金</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の増などにより、経常経費充当一般財源等は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369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今後も、市立大学に対する運営費交付金や公営企業に対する繰出金などの支出があることから、普通会計内外の会計における財務状況や経営戦略等を把握することで、適正な歳出水準の維持に努める。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106426</xdr:rowOff>
    </xdr:from>
    <xdr:to>
      <xdr:col>82</xdr:col>
      <xdr:colOff>107950</xdr:colOff>
      <xdr:row>39</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929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56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243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243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19067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年度の公債費に係る経常収支比率は、前年度から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17.5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％となった。類似団体との比較において、平均を</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既往債の償還終了による元利償還金の減</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により、前年度との比較では、経常経費充当一般財源等は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223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今後についても、大型建設事業の償還が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続く</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ことから、減債基金を活用し、平準化に努める。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85852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58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583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77</xdr:row>
      <xdr:rowOff>156718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58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112285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度の公債費以外の経常収支比率は、前年度から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80.7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前年度との比較では、歳入における経常一般財源等が増となったものの、人件費や補助費等に係る経常経費充当一般財源等の増が大きく、比率は前年度を上回る結果となった。</a:t>
          </a: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今後について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、高齢化などを背景に扶助費や繰出金が高い水準で推移する見込みであることから、公共施設の統廃合やデジタル化の推進などにより、行財政改革を推進することで、経常的経費の抑制に努める。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77</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4800"/>
          <a:ext cx="8382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20320</xdr:rowOff>
    </xdr:from>
    <xdr:to>
      <xdr:col>73</xdr:col>
      <xdr:colOff>180975</xdr:colOff>
      <xdr:row>76</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076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76</xdr:row>
      <xdr:rowOff>142239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07620"/>
          <a:ext cx="889000" cy="46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140970</xdr:rowOff>
    </xdr:from>
    <xdr:to>
      <xdr:col>69</xdr:col>
      <xdr:colOff>142875</xdr:colOff>
      <xdr:row>74</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55897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4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112503</xdr:rowOff>
    </xdr:from>
    <xdr:to>
      <xdr:col>29</xdr:col>
      <xdr:colOff>127000</xdr:colOff>
      <xdr:row>17</xdr:row>
      <xdr:rowOff>52686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3328"/>
          <a:ext cx="647700" cy="11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52686</xdr:rowOff>
    </xdr:from>
    <xdr:to>
      <xdr:col>26</xdr:col>
      <xdr:colOff>50800</xdr:colOff>
      <xdr:row>17</xdr:row>
      <xdr:rowOff>79965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4961"/>
          <a:ext cx="698500" cy="2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79965</xdr:rowOff>
    </xdr:from>
    <xdr:to>
      <xdr:col>22</xdr:col>
      <xdr:colOff>114300</xdr:colOff>
      <xdr:row>17</xdr:row>
      <xdr:rowOff>107226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240"/>
          <a:ext cx="698500" cy="2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107226</xdr:rowOff>
    </xdr:from>
    <xdr:to>
      <xdr:col>18</xdr:col>
      <xdr:colOff>177800</xdr:colOff>
      <xdr:row>17</xdr:row>
      <xdr:rowOff>134430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9501"/>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61703</xdr:rowOff>
    </xdr:from>
    <xdr:to>
      <xdr:col>29</xdr:col>
      <xdr:colOff>177800</xdr:colOff>
      <xdr:row>16</xdr:row>
      <xdr:rowOff>163303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78230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1886</xdr:rowOff>
    </xdr:from>
    <xdr:to>
      <xdr:col>26</xdr:col>
      <xdr:colOff>101600</xdr:colOff>
      <xdr:row>17</xdr:row>
      <xdr:rowOff>103486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113663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3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29165</xdr:rowOff>
    </xdr:from>
    <xdr:to>
      <xdr:col>22</xdr:col>
      <xdr:colOff>165100</xdr:colOff>
      <xdr:row>17</xdr:row>
      <xdr:rowOff>130765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140942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56426</xdr:rowOff>
    </xdr:from>
    <xdr:to>
      <xdr:col>19</xdr:col>
      <xdr:colOff>38100</xdr:colOff>
      <xdr:row>17</xdr:row>
      <xdr:rowOff>158026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168203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83630</xdr:rowOff>
    </xdr:from>
    <xdr:to>
      <xdr:col>15</xdr:col>
      <xdr:colOff>101600</xdr:colOff>
      <xdr:row>18</xdr:row>
      <xdr:rowOff>13780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23957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88628</xdr:rowOff>
    </xdr:from>
    <xdr:to>
      <xdr:col>29</xdr:col>
      <xdr:colOff>127000</xdr:colOff>
      <xdr:row>34</xdr:row>
      <xdr:rowOff>210668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56078"/>
          <a:ext cx="647700" cy="12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88628</xdr:rowOff>
    </xdr:from>
    <xdr:to>
      <xdr:col>26</xdr:col>
      <xdr:colOff>50800</xdr:colOff>
      <xdr:row>34</xdr:row>
      <xdr:rowOff>122624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56078"/>
          <a:ext cx="6985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122624</xdr:rowOff>
    </xdr:from>
    <xdr:to>
      <xdr:col>22</xdr:col>
      <xdr:colOff>114300</xdr:colOff>
      <xdr:row>34</xdr:row>
      <xdr:rowOff>300801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90074"/>
          <a:ext cx="698500" cy="178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300801</xdr:rowOff>
    </xdr:from>
    <xdr:to>
      <xdr:col>18</xdr:col>
      <xdr:colOff>177800</xdr:colOff>
      <xdr:row>34</xdr:row>
      <xdr:rowOff>323367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8251"/>
          <a:ext cx="698500" cy="2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159868</xdr:rowOff>
    </xdr:from>
    <xdr:to>
      <xdr:col>29</xdr:col>
      <xdr:colOff>177800</xdr:colOff>
      <xdr:row>34</xdr:row>
      <xdr:rowOff>261468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2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4945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37828</xdr:rowOff>
    </xdr:from>
    <xdr:to>
      <xdr:col>26</xdr:col>
      <xdr:colOff>101600</xdr:colOff>
      <xdr:row>34</xdr:row>
      <xdr:rowOff>139428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0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149605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7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71824</xdr:rowOff>
    </xdr:from>
    <xdr:to>
      <xdr:col>22</xdr:col>
      <xdr:colOff>165100</xdr:colOff>
      <xdr:row>34</xdr:row>
      <xdr:rowOff>173424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3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183601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0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250001</xdr:rowOff>
    </xdr:from>
    <xdr:to>
      <xdr:col>19</xdr:col>
      <xdr:colOff>38100</xdr:colOff>
      <xdr:row>35</xdr:row>
      <xdr:rowOff>8701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272567</xdr:rowOff>
    </xdr:from>
    <xdr:to>
      <xdr:col>15</xdr:col>
      <xdr:colOff>101600</xdr:colOff>
      <xdr:row>35</xdr:row>
      <xdr:rowOff>31267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41444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58,871
57,948
133.09
33,597,738
33,062,942
475,872
19,861,711
33,865,773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81293</xdr:rowOff>
    </xdr:from>
    <xdr:to>
      <xdr:col>24</xdr:col>
      <xdr:colOff>63500</xdr:colOff>
      <xdr:row>36</xdr:row>
      <xdr:rowOff>116987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2043"/>
          <a:ext cx="838200" cy="20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94437</xdr:rowOff>
    </xdr:from>
    <xdr:to>
      <xdr:col>19</xdr:col>
      <xdr:colOff>177800</xdr:colOff>
      <xdr:row>36</xdr:row>
      <xdr:rowOff>116987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6637"/>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94437</xdr:rowOff>
    </xdr:from>
    <xdr:to>
      <xdr:col>15</xdr:col>
      <xdr:colOff>50800</xdr:colOff>
      <xdr:row>36</xdr:row>
      <xdr:rowOff>106912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663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106912</xdr:rowOff>
    </xdr:from>
    <xdr:to>
      <xdr:col>10</xdr:col>
      <xdr:colOff>114300</xdr:colOff>
      <xdr:row>36</xdr:row>
      <xdr:rowOff>158609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9112"/>
          <a:ext cx="889000" cy="5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30493</xdr:rowOff>
    </xdr:from>
    <xdr:to>
      <xdr:col>24</xdr:col>
      <xdr:colOff>114300</xdr:colOff>
      <xdr:row>35</xdr:row>
      <xdr:rowOff>132093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53370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66187</xdr:rowOff>
    </xdr:from>
    <xdr:to>
      <xdr:col>20</xdr:col>
      <xdr:colOff>38100</xdr:colOff>
      <xdr:row>36</xdr:row>
      <xdr:rowOff>167787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158914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43637</xdr:rowOff>
    </xdr:from>
    <xdr:to>
      <xdr:col>15</xdr:col>
      <xdr:colOff>101600</xdr:colOff>
      <xdr:row>36</xdr:row>
      <xdr:rowOff>145237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56112</xdr:rowOff>
    </xdr:from>
    <xdr:to>
      <xdr:col>10</xdr:col>
      <xdr:colOff>165100</xdr:colOff>
      <xdr:row>36</xdr:row>
      <xdr:rowOff>157712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107809</xdr:rowOff>
    </xdr:from>
    <xdr:to>
      <xdr:col>6</xdr:col>
      <xdr:colOff>38100</xdr:colOff>
      <xdr:row>37</xdr:row>
      <xdr:rowOff>37959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29086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4859</xdr:rowOff>
    </xdr:from>
    <xdr:to>
      <xdr:col>24</xdr:col>
      <xdr:colOff>63500</xdr:colOff>
      <xdr:row>57</xdr:row>
      <xdr:rowOff>23756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77509"/>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169320</xdr:rowOff>
    </xdr:from>
    <xdr:to>
      <xdr:col>19</xdr:col>
      <xdr:colOff>177800</xdr:colOff>
      <xdr:row>57</xdr:row>
      <xdr:rowOff>23756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70520"/>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169320</xdr:rowOff>
    </xdr:from>
    <xdr:to>
      <xdr:col>15</xdr:col>
      <xdr:colOff>50800</xdr:colOff>
      <xdr:row>57</xdr:row>
      <xdr:rowOff>70903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0520"/>
          <a:ext cx="889000" cy="7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70903</xdr:rowOff>
    </xdr:from>
    <xdr:to>
      <xdr:col>10</xdr:col>
      <xdr:colOff>114300</xdr:colOff>
      <xdr:row>58</xdr:row>
      <xdr:rowOff>17649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3553"/>
          <a:ext cx="889000" cy="1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125509</xdr:rowOff>
    </xdr:from>
    <xdr:to>
      <xdr:col>24</xdr:col>
      <xdr:colOff>114300</xdr:colOff>
      <xdr:row>57</xdr:row>
      <xdr:rowOff>55659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103936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144406</xdr:rowOff>
    </xdr:from>
    <xdr:to>
      <xdr:col>20</xdr:col>
      <xdr:colOff>38100</xdr:colOff>
      <xdr:row>57</xdr:row>
      <xdr:rowOff>74556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65683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118520</xdr:rowOff>
    </xdr:from>
    <xdr:to>
      <xdr:col>15</xdr:col>
      <xdr:colOff>101600</xdr:colOff>
      <xdr:row>57</xdr:row>
      <xdr:rowOff>48670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20103</xdr:rowOff>
    </xdr:from>
    <xdr:to>
      <xdr:col>10</xdr:col>
      <xdr:colOff>165100</xdr:colOff>
      <xdr:row>57</xdr:row>
      <xdr:rowOff>121703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112830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138299</xdr:rowOff>
    </xdr:from>
    <xdr:to>
      <xdr:col>6</xdr:col>
      <xdr:colOff>38100</xdr:colOff>
      <xdr:row>58</xdr:row>
      <xdr:rowOff>68449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59576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101448</xdr:rowOff>
    </xdr:from>
    <xdr:to>
      <xdr:col>24</xdr:col>
      <xdr:colOff>63500</xdr:colOff>
      <xdr:row>78</xdr:row>
      <xdr:rowOff>117221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74548"/>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95123</xdr:rowOff>
    </xdr:from>
    <xdr:to>
      <xdr:col>19</xdr:col>
      <xdr:colOff>177800</xdr:colOff>
      <xdr:row>78</xdr:row>
      <xdr:rowOff>101448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68223"/>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93714</xdr:rowOff>
    </xdr:from>
    <xdr:to>
      <xdr:col>15</xdr:col>
      <xdr:colOff>50800</xdr:colOff>
      <xdr:row>78</xdr:row>
      <xdr:rowOff>95123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6681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92036</xdr:rowOff>
    </xdr:from>
    <xdr:to>
      <xdr:col>10</xdr:col>
      <xdr:colOff>114300</xdr:colOff>
      <xdr:row>78</xdr:row>
      <xdr:rowOff>93714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65136"/>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66421</xdr:rowOff>
    </xdr:from>
    <xdr:to>
      <xdr:col>24</xdr:col>
      <xdr:colOff>114300</xdr:colOff>
      <xdr:row>78</xdr:row>
      <xdr:rowOff>168021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152798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50648</xdr:rowOff>
    </xdr:from>
    <xdr:to>
      <xdr:col>20</xdr:col>
      <xdr:colOff>38100</xdr:colOff>
      <xdr:row>78</xdr:row>
      <xdr:rowOff>152248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143375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44323</xdr:rowOff>
    </xdr:from>
    <xdr:to>
      <xdr:col>15</xdr:col>
      <xdr:colOff>101600</xdr:colOff>
      <xdr:row>78</xdr:row>
      <xdr:rowOff>145923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137050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42914</xdr:rowOff>
    </xdr:from>
    <xdr:to>
      <xdr:col>10</xdr:col>
      <xdr:colOff>165100</xdr:colOff>
      <xdr:row>78</xdr:row>
      <xdr:rowOff>144514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41236</xdr:rowOff>
    </xdr:from>
    <xdr:to>
      <xdr:col>6</xdr:col>
      <xdr:colOff>38100</xdr:colOff>
      <xdr:row>78</xdr:row>
      <xdr:rowOff>142836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133963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49530</xdr:rowOff>
    </xdr:from>
    <xdr:to>
      <xdr:col>24</xdr:col>
      <xdr:colOff>63500</xdr:colOff>
      <xdr:row>95</xdr:row>
      <xdr:rowOff>118402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65830"/>
          <a:ext cx="838200" cy="2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90233</xdr:rowOff>
    </xdr:from>
    <xdr:to>
      <xdr:col>19</xdr:col>
      <xdr:colOff>177800</xdr:colOff>
      <xdr:row>95</xdr:row>
      <xdr:rowOff>118402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77983"/>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97892</xdr:rowOff>
    </xdr:from>
    <xdr:to>
      <xdr:col>15</xdr:col>
      <xdr:colOff>50800</xdr:colOff>
      <xdr:row>95</xdr:row>
      <xdr:rowOff>90233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14192"/>
          <a:ext cx="889000" cy="1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97892</xdr:rowOff>
    </xdr:from>
    <xdr:to>
      <xdr:col>10</xdr:col>
      <xdr:colOff>114300</xdr:colOff>
      <xdr:row>96</xdr:row>
      <xdr:rowOff>47740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14192"/>
          <a:ext cx="889000" cy="2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170180</xdr:rowOff>
    </xdr:from>
    <xdr:to>
      <xdr:col>24</xdr:col>
      <xdr:colOff>114300</xdr:colOff>
      <xdr:row>94</xdr:row>
      <xdr:rowOff>100330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21607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6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67602</xdr:rowOff>
    </xdr:from>
    <xdr:to>
      <xdr:col>20</xdr:col>
      <xdr:colOff>38100</xdr:colOff>
      <xdr:row>95</xdr:row>
      <xdr:rowOff>169202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3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39433</xdr:rowOff>
    </xdr:from>
    <xdr:to>
      <xdr:col>15</xdr:col>
      <xdr:colOff>101600</xdr:colOff>
      <xdr:row>95</xdr:row>
      <xdr:rowOff>141033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157560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47092</xdr:rowOff>
    </xdr:from>
    <xdr:to>
      <xdr:col>10</xdr:col>
      <xdr:colOff>165100</xdr:colOff>
      <xdr:row>94</xdr:row>
      <xdr:rowOff>148692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165219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3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168390</xdr:rowOff>
    </xdr:from>
    <xdr:to>
      <xdr:col>6</xdr:col>
      <xdr:colOff>38100</xdr:colOff>
      <xdr:row>96</xdr:row>
      <xdr:rowOff>98540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115067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45730</xdr:rowOff>
    </xdr:from>
    <xdr:to>
      <xdr:col>55</xdr:col>
      <xdr:colOff>0</xdr:colOff>
      <xdr:row>34</xdr:row>
      <xdr:rowOff>108580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875030"/>
          <a:ext cx="838200" cy="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45730</xdr:rowOff>
    </xdr:from>
    <xdr:to>
      <xdr:col>50</xdr:col>
      <xdr:colOff>114300</xdr:colOff>
      <xdr:row>34</xdr:row>
      <xdr:rowOff>127965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875030"/>
          <a:ext cx="889000" cy="8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127965</xdr:rowOff>
    </xdr:from>
    <xdr:to>
      <xdr:col>45</xdr:col>
      <xdr:colOff>177800</xdr:colOff>
      <xdr:row>35</xdr:row>
      <xdr:rowOff>28814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57265"/>
          <a:ext cx="889000" cy="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67440</xdr:rowOff>
    </xdr:from>
    <xdr:to>
      <xdr:col>41</xdr:col>
      <xdr:colOff>50800</xdr:colOff>
      <xdr:row>35</xdr:row>
      <xdr:rowOff>28814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10940"/>
          <a:ext cx="889000" cy="8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57780</xdr:rowOff>
    </xdr:from>
    <xdr:to>
      <xdr:col>55</xdr:col>
      <xdr:colOff>50800</xdr:colOff>
      <xdr:row>34</xdr:row>
      <xdr:rowOff>159380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8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80657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3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166380</xdr:rowOff>
    </xdr:from>
    <xdr:to>
      <xdr:col>50</xdr:col>
      <xdr:colOff>165100</xdr:colOff>
      <xdr:row>34</xdr:row>
      <xdr:rowOff>96530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113057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9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77165</xdr:rowOff>
    </xdr:from>
    <xdr:to>
      <xdr:col>46</xdr:col>
      <xdr:colOff>38100</xdr:colOff>
      <xdr:row>35</xdr:row>
      <xdr:rowOff>7315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23842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8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149464</xdr:rowOff>
    </xdr:from>
    <xdr:to>
      <xdr:col>41</xdr:col>
      <xdr:colOff>101600</xdr:colOff>
      <xdr:row>35</xdr:row>
      <xdr:rowOff>79614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96141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16640</xdr:rowOff>
    </xdr:from>
    <xdr:to>
      <xdr:col>36</xdr:col>
      <xdr:colOff>165100</xdr:colOff>
      <xdr:row>30</xdr:row>
      <xdr:rowOff>118240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134767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3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101638</xdr:rowOff>
    </xdr:from>
    <xdr:to>
      <xdr:col>55</xdr:col>
      <xdr:colOff>0</xdr:colOff>
      <xdr:row>57</xdr:row>
      <xdr:rowOff>136058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74288"/>
          <a:ext cx="8382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101638</xdr:rowOff>
    </xdr:from>
    <xdr:to>
      <xdr:col>50</xdr:col>
      <xdr:colOff>114300</xdr:colOff>
      <xdr:row>58</xdr:row>
      <xdr:rowOff>52489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74288"/>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46203</xdr:rowOff>
    </xdr:from>
    <xdr:to>
      <xdr:col>45</xdr:col>
      <xdr:colOff>177800</xdr:colOff>
      <xdr:row>58</xdr:row>
      <xdr:rowOff>52489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18853"/>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46203</xdr:rowOff>
    </xdr:from>
    <xdr:to>
      <xdr:col>41</xdr:col>
      <xdr:colOff>50800</xdr:colOff>
      <xdr:row>57</xdr:row>
      <xdr:rowOff>131405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18853"/>
          <a:ext cx="889000" cy="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85258</xdr:rowOff>
    </xdr:from>
    <xdr:to>
      <xdr:col>55</xdr:col>
      <xdr:colOff>50800</xdr:colOff>
      <xdr:row>58</xdr:row>
      <xdr:rowOff>15408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63685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50838</xdr:rowOff>
    </xdr:from>
    <xdr:to>
      <xdr:col>50</xdr:col>
      <xdr:colOff>165100</xdr:colOff>
      <xdr:row>57</xdr:row>
      <xdr:rowOff>152438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143565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1689</xdr:rowOff>
    </xdr:from>
    <xdr:to>
      <xdr:col>46</xdr:col>
      <xdr:colOff>38100</xdr:colOff>
      <xdr:row>58</xdr:row>
      <xdr:rowOff>103289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94416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166853</xdr:rowOff>
    </xdr:from>
    <xdr:to>
      <xdr:col>41</xdr:col>
      <xdr:colOff>101600</xdr:colOff>
      <xdr:row>57</xdr:row>
      <xdr:rowOff>97003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88130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80605</xdr:rowOff>
    </xdr:from>
    <xdr:to>
      <xdr:col>36</xdr:col>
      <xdr:colOff>165100</xdr:colOff>
      <xdr:row>58</xdr:row>
      <xdr:rowOff>10755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1882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158240</xdr:rowOff>
    </xdr:from>
    <xdr:to>
      <xdr:col>55</xdr:col>
      <xdr:colOff>0</xdr:colOff>
      <xdr:row>78</xdr:row>
      <xdr:rowOff>128087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59890"/>
          <a:ext cx="8382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60559</xdr:rowOff>
    </xdr:from>
    <xdr:to>
      <xdr:col>50</xdr:col>
      <xdr:colOff>114300</xdr:colOff>
      <xdr:row>77</xdr:row>
      <xdr:rowOff>158240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62209"/>
          <a:ext cx="889000" cy="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88036</xdr:rowOff>
    </xdr:from>
    <xdr:to>
      <xdr:col>45</xdr:col>
      <xdr:colOff>177800</xdr:colOff>
      <xdr:row>77</xdr:row>
      <xdr:rowOff>60559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18236"/>
          <a:ext cx="889000" cy="14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88036</xdr:rowOff>
    </xdr:from>
    <xdr:to>
      <xdr:col>41</xdr:col>
      <xdr:colOff>50800</xdr:colOff>
      <xdr:row>78</xdr:row>
      <xdr:rowOff>45723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18236"/>
          <a:ext cx="889000" cy="30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77287</xdr:rowOff>
    </xdr:from>
    <xdr:to>
      <xdr:col>55</xdr:col>
      <xdr:colOff>50800</xdr:colOff>
      <xdr:row>79</xdr:row>
      <xdr:rowOff>7437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163664</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5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107440</xdr:rowOff>
    </xdr:from>
    <xdr:to>
      <xdr:col>50</xdr:col>
      <xdr:colOff>165100</xdr:colOff>
      <xdr:row>78</xdr:row>
      <xdr:rowOff>37590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28717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0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9759</xdr:rowOff>
    </xdr:from>
    <xdr:to>
      <xdr:col>46</xdr:col>
      <xdr:colOff>38100</xdr:colOff>
      <xdr:row>77</xdr:row>
      <xdr:rowOff>111359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102486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37236</xdr:rowOff>
    </xdr:from>
    <xdr:to>
      <xdr:col>41</xdr:col>
      <xdr:colOff>101600</xdr:colOff>
      <xdr:row>76</xdr:row>
      <xdr:rowOff>138836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155363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166373</xdr:rowOff>
    </xdr:from>
    <xdr:to>
      <xdr:col>36</xdr:col>
      <xdr:colOff>165100</xdr:colOff>
      <xdr:row>78</xdr:row>
      <xdr:rowOff>96523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87650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6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58172</xdr:rowOff>
    </xdr:from>
    <xdr:to>
      <xdr:col>55</xdr:col>
      <xdr:colOff>0</xdr:colOff>
      <xdr:row>97</xdr:row>
      <xdr:rowOff>2752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17372"/>
          <a:ext cx="838200" cy="1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2752</xdr:rowOff>
    </xdr:from>
    <xdr:to>
      <xdr:col>50</xdr:col>
      <xdr:colOff>114300</xdr:colOff>
      <xdr:row>97</xdr:row>
      <xdr:rowOff>134361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33402"/>
          <a:ext cx="8890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98078</xdr:rowOff>
    </xdr:from>
    <xdr:to>
      <xdr:col>45</xdr:col>
      <xdr:colOff>177800</xdr:colOff>
      <xdr:row>97</xdr:row>
      <xdr:rowOff>134361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28728"/>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131829</xdr:rowOff>
    </xdr:from>
    <xdr:to>
      <xdr:col>41</xdr:col>
      <xdr:colOff>50800</xdr:colOff>
      <xdr:row>97</xdr:row>
      <xdr:rowOff>98078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91029"/>
          <a:ext cx="889000" cy="1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7372</xdr:rowOff>
    </xdr:from>
    <xdr:to>
      <xdr:col>55</xdr:col>
      <xdr:colOff>50800</xdr:colOff>
      <xdr:row>96</xdr:row>
      <xdr:rowOff>108972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157249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123402</xdr:rowOff>
    </xdr:from>
    <xdr:to>
      <xdr:col>50</xdr:col>
      <xdr:colOff>165100</xdr:colOff>
      <xdr:row>97</xdr:row>
      <xdr:rowOff>53552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83561</xdr:rowOff>
    </xdr:from>
    <xdr:to>
      <xdr:col>46</xdr:col>
      <xdr:colOff>38100</xdr:colOff>
      <xdr:row>98</xdr:row>
      <xdr:rowOff>13711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47278</xdr:rowOff>
    </xdr:from>
    <xdr:to>
      <xdr:col>41</xdr:col>
      <xdr:colOff>101600</xdr:colOff>
      <xdr:row>97</xdr:row>
      <xdr:rowOff>148878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140005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81029</xdr:rowOff>
    </xdr:from>
    <xdr:to>
      <xdr:col>36</xdr:col>
      <xdr:colOff>165100</xdr:colOff>
      <xdr:row>97</xdr:row>
      <xdr:rowOff>11179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3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117800</xdr:rowOff>
    </xdr:from>
    <xdr:to>
      <xdr:col>85</xdr:col>
      <xdr:colOff>127000</xdr:colOff>
      <xdr:row>37</xdr:row>
      <xdr:rowOff>135494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61450"/>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117800</xdr:rowOff>
    </xdr:from>
    <xdr:to>
      <xdr:col>81</xdr:col>
      <xdr:colOff>50800</xdr:colOff>
      <xdr:row>38</xdr:row>
      <xdr:rowOff>43002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461450"/>
          <a:ext cx="889000" cy="9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43002</xdr:rowOff>
    </xdr:from>
    <xdr:to>
      <xdr:col>76</xdr:col>
      <xdr:colOff>114300</xdr:colOff>
      <xdr:row>38</xdr:row>
      <xdr:rowOff>132797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58102"/>
          <a:ext cx="889000" cy="8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132797</xdr:rowOff>
    </xdr:from>
    <xdr:to>
      <xdr:col>71</xdr:col>
      <xdr:colOff>177800</xdr:colOff>
      <xdr:row>38</xdr:row>
      <xdr:rowOff>133665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789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84694</xdr:rowOff>
    </xdr:from>
    <xdr:to>
      <xdr:col>85</xdr:col>
      <xdr:colOff>177800</xdr:colOff>
      <xdr:row>38</xdr:row>
      <xdr:rowOff>14844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107571</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7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67000</xdr:rowOff>
    </xdr:from>
    <xdr:to>
      <xdr:col>81</xdr:col>
      <xdr:colOff>101600</xdr:colOff>
      <xdr:row>37</xdr:row>
      <xdr:rowOff>168601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8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163652</xdr:rowOff>
    </xdr:from>
    <xdr:to>
      <xdr:col>76</xdr:col>
      <xdr:colOff>165100</xdr:colOff>
      <xdr:row>38</xdr:row>
      <xdr:rowOff>93802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84929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0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81997</xdr:rowOff>
    </xdr:from>
    <xdr:to>
      <xdr:col>72</xdr:col>
      <xdr:colOff>38100</xdr:colOff>
      <xdr:row>39</xdr:row>
      <xdr:rowOff>12147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3274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82865</xdr:rowOff>
    </xdr:from>
    <xdr:to>
      <xdr:col>67</xdr:col>
      <xdr:colOff>101600</xdr:colOff>
      <xdr:row>39</xdr:row>
      <xdr:rowOff>13015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4142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9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42235</xdr:rowOff>
    </xdr:from>
    <xdr:to>
      <xdr:col>85</xdr:col>
      <xdr:colOff>127000</xdr:colOff>
      <xdr:row>73</xdr:row>
      <xdr:rowOff>134100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58085"/>
          <a:ext cx="838200" cy="9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42235</xdr:rowOff>
    </xdr:from>
    <xdr:to>
      <xdr:col>81</xdr:col>
      <xdr:colOff>50800</xdr:colOff>
      <xdr:row>73</xdr:row>
      <xdr:rowOff>113819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558085"/>
          <a:ext cx="8890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113819</xdr:rowOff>
    </xdr:from>
    <xdr:to>
      <xdr:col>76</xdr:col>
      <xdr:colOff>114300</xdr:colOff>
      <xdr:row>74</xdr:row>
      <xdr:rowOff>41615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29669"/>
          <a:ext cx="8890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41615</xdr:rowOff>
    </xdr:from>
    <xdr:to>
      <xdr:col>71</xdr:col>
      <xdr:colOff>177800</xdr:colOff>
      <xdr:row>74</xdr:row>
      <xdr:rowOff>118963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728915"/>
          <a:ext cx="889000" cy="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83300</xdr:rowOff>
    </xdr:from>
    <xdr:to>
      <xdr:col>85</xdr:col>
      <xdr:colOff>177800</xdr:colOff>
      <xdr:row>74</xdr:row>
      <xdr:rowOff>13450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106177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162885</xdr:rowOff>
    </xdr:from>
    <xdr:to>
      <xdr:col>81</xdr:col>
      <xdr:colOff>101600</xdr:colOff>
      <xdr:row>73</xdr:row>
      <xdr:rowOff>93035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109562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8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63019</xdr:rowOff>
    </xdr:from>
    <xdr:to>
      <xdr:col>76</xdr:col>
      <xdr:colOff>165100</xdr:colOff>
      <xdr:row>73</xdr:row>
      <xdr:rowOff>164619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9696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5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162265</xdr:rowOff>
    </xdr:from>
    <xdr:to>
      <xdr:col>72</xdr:col>
      <xdr:colOff>38100</xdr:colOff>
      <xdr:row>74</xdr:row>
      <xdr:rowOff>92415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7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108942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5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68163</xdr:rowOff>
    </xdr:from>
    <xdr:to>
      <xdr:col>67</xdr:col>
      <xdr:colOff>101600</xdr:colOff>
      <xdr:row>74</xdr:row>
      <xdr:rowOff>169763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533</xdr:rowOff>
    </xdr:from>
    <xdr:to>
      <xdr:col>85</xdr:col>
      <xdr:colOff>127000</xdr:colOff>
      <xdr:row>98</xdr:row>
      <xdr:rowOff>22847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2633"/>
          <a:ext cx="838200" cy="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169557</xdr:rowOff>
    </xdr:from>
    <xdr:to>
      <xdr:col>81</xdr:col>
      <xdr:colOff>50800</xdr:colOff>
      <xdr:row>98</xdr:row>
      <xdr:rowOff>533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0207"/>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134886</xdr:rowOff>
    </xdr:from>
    <xdr:to>
      <xdr:col>76</xdr:col>
      <xdr:colOff>114300</xdr:colOff>
      <xdr:row>97</xdr:row>
      <xdr:rowOff>169557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65536"/>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134886</xdr:rowOff>
    </xdr:from>
    <xdr:to>
      <xdr:col>71</xdr:col>
      <xdr:colOff>177800</xdr:colOff>
      <xdr:row>98</xdr:row>
      <xdr:rowOff>105956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65536"/>
          <a:ext cx="889000" cy="1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143497</xdr:rowOff>
    </xdr:from>
    <xdr:to>
      <xdr:col>85</xdr:col>
      <xdr:colOff>177800</xdr:colOff>
      <xdr:row>98</xdr:row>
      <xdr:rowOff>73647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121924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121183</xdr:rowOff>
    </xdr:from>
    <xdr:to>
      <xdr:col>81</xdr:col>
      <xdr:colOff>101600</xdr:colOff>
      <xdr:row>98</xdr:row>
      <xdr:rowOff>51333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42460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118757</xdr:rowOff>
    </xdr:from>
    <xdr:to>
      <xdr:col>76</xdr:col>
      <xdr:colOff>165100</xdr:colOff>
      <xdr:row>98</xdr:row>
      <xdr:rowOff>48907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40034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84086</xdr:rowOff>
    </xdr:from>
    <xdr:to>
      <xdr:col>72</xdr:col>
      <xdr:colOff>38100</xdr:colOff>
      <xdr:row>98</xdr:row>
      <xdr:rowOff>14236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55156</xdr:rowOff>
    </xdr:from>
    <xdr:to>
      <xdr:col>67</xdr:col>
      <xdr:colOff>101600</xdr:colOff>
      <xdr:row>98</xdr:row>
      <xdr:rowOff>156756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147883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119355</xdr:rowOff>
    </xdr:from>
    <xdr:to>
      <xdr:col>116</xdr:col>
      <xdr:colOff>63500</xdr:colOff>
      <xdr:row>37</xdr:row>
      <xdr:rowOff>105913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291555"/>
          <a:ext cx="838200" cy="15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119355</xdr:rowOff>
    </xdr:from>
    <xdr:to>
      <xdr:col>111</xdr:col>
      <xdr:colOff>177800</xdr:colOff>
      <xdr:row>36</xdr:row>
      <xdr:rowOff>146101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291555"/>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146101</xdr:rowOff>
    </xdr:from>
    <xdr:to>
      <xdr:col>107</xdr:col>
      <xdr:colOff>50800</xdr:colOff>
      <xdr:row>37</xdr:row>
      <xdr:rowOff>28098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18301"/>
          <a:ext cx="8890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18222</xdr:rowOff>
    </xdr:from>
    <xdr:to>
      <xdr:col>102</xdr:col>
      <xdr:colOff>114300</xdr:colOff>
      <xdr:row>37</xdr:row>
      <xdr:rowOff>28098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61872"/>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55113</xdr:rowOff>
    </xdr:from>
    <xdr:to>
      <xdr:col>116</xdr:col>
      <xdr:colOff>114300</xdr:colOff>
      <xdr:row>37</xdr:row>
      <xdr:rowOff>156713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77990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5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68555</xdr:rowOff>
    </xdr:from>
    <xdr:to>
      <xdr:col>112</xdr:col>
      <xdr:colOff>38100</xdr:colOff>
      <xdr:row>36</xdr:row>
      <xdr:rowOff>170155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15232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95301</xdr:rowOff>
    </xdr:from>
    <xdr:to>
      <xdr:col>107</xdr:col>
      <xdr:colOff>101600</xdr:colOff>
      <xdr:row>37</xdr:row>
      <xdr:rowOff>25451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41978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148748</xdr:rowOff>
    </xdr:from>
    <xdr:to>
      <xdr:col>102</xdr:col>
      <xdr:colOff>165100</xdr:colOff>
      <xdr:row>37</xdr:row>
      <xdr:rowOff>78898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95425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9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138872</xdr:rowOff>
    </xdr:from>
    <xdr:to>
      <xdr:col>98</xdr:col>
      <xdr:colOff>38100</xdr:colOff>
      <xdr:row>37</xdr:row>
      <xdr:rowOff>69022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85549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8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11501</xdr:rowOff>
    </xdr:from>
    <xdr:to>
      <xdr:col>116</xdr:col>
      <xdr:colOff>63500</xdr:colOff>
      <xdr:row>58</xdr:row>
      <xdr:rowOff>12690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5560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12690</xdr:rowOff>
    </xdr:from>
    <xdr:to>
      <xdr:col>111</xdr:col>
      <xdr:colOff>177800</xdr:colOff>
      <xdr:row>58</xdr:row>
      <xdr:rowOff>14244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5679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14244</xdr:rowOff>
    </xdr:from>
    <xdr:to>
      <xdr:col>107</xdr:col>
      <xdr:colOff>50800</xdr:colOff>
      <xdr:row>58</xdr:row>
      <xdr:rowOff>15525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58344"/>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15525</xdr:rowOff>
    </xdr:from>
    <xdr:to>
      <xdr:col>102</xdr:col>
      <xdr:colOff>114300</xdr:colOff>
      <xdr:row>58</xdr:row>
      <xdr:rowOff>16942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59625"/>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132151</xdr:rowOff>
    </xdr:from>
    <xdr:to>
      <xdr:col>116</xdr:col>
      <xdr:colOff>114300</xdr:colOff>
      <xdr:row>58</xdr:row>
      <xdr:rowOff>62301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110578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133340</xdr:rowOff>
    </xdr:from>
    <xdr:to>
      <xdr:col>112</xdr:col>
      <xdr:colOff>38100</xdr:colOff>
      <xdr:row>58</xdr:row>
      <xdr:rowOff>63490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54617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9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134894</xdr:rowOff>
    </xdr:from>
    <xdr:to>
      <xdr:col>107</xdr:col>
      <xdr:colOff>101600</xdr:colOff>
      <xdr:row>58</xdr:row>
      <xdr:rowOff>65044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56171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0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136175</xdr:rowOff>
    </xdr:from>
    <xdr:to>
      <xdr:col>102</xdr:col>
      <xdr:colOff>165100</xdr:colOff>
      <xdr:row>58</xdr:row>
      <xdr:rowOff>66325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57452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137592</xdr:rowOff>
    </xdr:from>
    <xdr:to>
      <xdr:col>98</xdr:col>
      <xdr:colOff>38100</xdr:colOff>
      <xdr:row>58</xdr:row>
      <xdr:rowOff>67742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58869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0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168824</xdr:rowOff>
    </xdr:from>
    <xdr:to>
      <xdr:col>116</xdr:col>
      <xdr:colOff>63500</xdr:colOff>
      <xdr:row>75</xdr:row>
      <xdr:rowOff>37470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56124"/>
          <a:ext cx="838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37470</xdr:rowOff>
    </xdr:from>
    <xdr:to>
      <xdr:col>111</xdr:col>
      <xdr:colOff>177800</xdr:colOff>
      <xdr:row>75</xdr:row>
      <xdr:rowOff>70137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96220"/>
          <a:ext cx="8890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70137</xdr:rowOff>
    </xdr:from>
    <xdr:to>
      <xdr:col>107</xdr:col>
      <xdr:colOff>50800</xdr:colOff>
      <xdr:row>75</xdr:row>
      <xdr:rowOff>87716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28887"/>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87716</xdr:rowOff>
    </xdr:from>
    <xdr:to>
      <xdr:col>102</xdr:col>
      <xdr:colOff>114300</xdr:colOff>
      <xdr:row>75</xdr:row>
      <xdr:rowOff>91329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46466"/>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118024</xdr:rowOff>
    </xdr:from>
    <xdr:to>
      <xdr:col>116</xdr:col>
      <xdr:colOff>114300</xdr:colOff>
      <xdr:row>75</xdr:row>
      <xdr:rowOff>48174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140901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5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158120</xdr:rowOff>
    </xdr:from>
    <xdr:to>
      <xdr:col>112</xdr:col>
      <xdr:colOff>38100</xdr:colOff>
      <xdr:row>75</xdr:row>
      <xdr:rowOff>88270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104797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19337</xdr:rowOff>
    </xdr:from>
    <xdr:to>
      <xdr:col>107</xdr:col>
      <xdr:colOff>101600</xdr:colOff>
      <xdr:row>75</xdr:row>
      <xdr:rowOff>120937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137464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36916</xdr:rowOff>
    </xdr:from>
    <xdr:to>
      <xdr:col>102</xdr:col>
      <xdr:colOff>165100</xdr:colOff>
      <xdr:row>75</xdr:row>
      <xdr:rowOff>138516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155043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40529</xdr:rowOff>
    </xdr:from>
    <xdr:to>
      <xdr:col>98</xdr:col>
      <xdr:colOff>38100</xdr:colOff>
      <xdr:row>75</xdr:row>
      <xdr:rowOff>142129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158656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561,617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物件費</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や維持補修費</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などは、類似団体と比較して低くなっているものの、扶助費、補助費等、公債費及び繰出金などにおいて、類似団体を上回る水準となっている。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本市は、住民の医療費負担が高く、これが、国民健康保険特別会計、後期高齢者医療特別会計に対する繰出金や扶助費の水準を引き上げている原因と考えられる。また、下水道事業会計に対する補助費等などについては、地理的要因により建設費用が割高となっていることなどを要因として、類似団体を上回る水準で推移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普通建設事業費については、前年度との比較においては、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防災情報システム関連</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事業</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や大学施設整備事業</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の完了などにより、普通建設事業費（うち新規整備）が減となり、また、</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小野田地区保育所整備</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事業の進捗などにより、普通建設事業費（うち更新整備）が増となった。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58,871
57,948
133.09
33,597,738
33,062,942
475,872
19,861,711
33,865,773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88036</xdr:rowOff>
    </xdr:from>
    <xdr:to>
      <xdr:col>24</xdr:col>
      <xdr:colOff>63500</xdr:colOff>
      <xdr:row>34</xdr:row>
      <xdr:rowOff>8484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45886"/>
          <a:ext cx="8382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8484</xdr:rowOff>
    </xdr:from>
    <xdr:to>
      <xdr:col>19</xdr:col>
      <xdr:colOff>177800</xdr:colOff>
      <xdr:row>34</xdr:row>
      <xdr:rowOff>43231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3778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43231</xdr:rowOff>
    </xdr:from>
    <xdr:to>
      <xdr:col>15</xdr:col>
      <xdr:colOff>50800</xdr:colOff>
      <xdr:row>34</xdr:row>
      <xdr:rowOff>62433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7253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33630</xdr:rowOff>
    </xdr:from>
    <xdr:to>
      <xdr:col>10</xdr:col>
      <xdr:colOff>114300</xdr:colOff>
      <xdr:row>34</xdr:row>
      <xdr:rowOff>62433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2930"/>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37236</xdr:rowOff>
    </xdr:from>
    <xdr:to>
      <xdr:col>24</xdr:col>
      <xdr:colOff>114300</xdr:colOff>
      <xdr:row>33</xdr:row>
      <xdr:rowOff>138836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60113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4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129134</xdr:rowOff>
    </xdr:from>
    <xdr:to>
      <xdr:col>20</xdr:col>
      <xdr:colOff>38100</xdr:colOff>
      <xdr:row>34</xdr:row>
      <xdr:rowOff>59284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75811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163881</xdr:rowOff>
    </xdr:from>
    <xdr:to>
      <xdr:col>15</xdr:col>
      <xdr:colOff>101600</xdr:colOff>
      <xdr:row>34</xdr:row>
      <xdr:rowOff>94031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110558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11633</xdr:rowOff>
    </xdr:from>
    <xdr:to>
      <xdr:col>10</xdr:col>
      <xdr:colOff>165100</xdr:colOff>
      <xdr:row>34</xdr:row>
      <xdr:rowOff>113233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129760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154280</xdr:rowOff>
    </xdr:from>
    <xdr:to>
      <xdr:col>6</xdr:col>
      <xdr:colOff>38100</xdr:colOff>
      <xdr:row>34</xdr:row>
      <xdr:rowOff>84430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21879</xdr:rowOff>
    </xdr:from>
    <xdr:to>
      <xdr:col>24</xdr:col>
      <xdr:colOff>63500</xdr:colOff>
      <xdr:row>56</xdr:row>
      <xdr:rowOff>23343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3079"/>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23343</xdr:rowOff>
    </xdr:from>
    <xdr:to>
      <xdr:col>19</xdr:col>
      <xdr:colOff>177800</xdr:colOff>
      <xdr:row>56</xdr:row>
      <xdr:rowOff>44892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24543"/>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11265</xdr:rowOff>
    </xdr:from>
    <xdr:to>
      <xdr:col>15</xdr:col>
      <xdr:colOff>50800</xdr:colOff>
      <xdr:row>56</xdr:row>
      <xdr:rowOff>44892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12465"/>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53175</xdr:rowOff>
    </xdr:from>
    <xdr:to>
      <xdr:col>10</xdr:col>
      <xdr:colOff>114300</xdr:colOff>
      <xdr:row>56</xdr:row>
      <xdr:rowOff>11265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68575"/>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142529</xdr:rowOff>
    </xdr:from>
    <xdr:to>
      <xdr:col>24</xdr:col>
      <xdr:colOff>114300</xdr:colOff>
      <xdr:row>56</xdr:row>
      <xdr:rowOff>72679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120956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143993</xdr:rowOff>
    </xdr:from>
    <xdr:to>
      <xdr:col>20</xdr:col>
      <xdr:colOff>38100</xdr:colOff>
      <xdr:row>56</xdr:row>
      <xdr:rowOff>74143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65270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165542</xdr:rowOff>
    </xdr:from>
    <xdr:to>
      <xdr:col>15</xdr:col>
      <xdr:colOff>101600</xdr:colOff>
      <xdr:row>56</xdr:row>
      <xdr:rowOff>95692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86819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8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131915</xdr:rowOff>
    </xdr:from>
    <xdr:to>
      <xdr:col>10</xdr:col>
      <xdr:colOff>165100</xdr:colOff>
      <xdr:row>56</xdr:row>
      <xdr:rowOff>62065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53192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2375</xdr:rowOff>
    </xdr:from>
    <xdr:to>
      <xdr:col>6</xdr:col>
      <xdr:colOff>38100</xdr:colOff>
      <xdr:row>52</xdr:row>
      <xdr:rowOff>103975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95102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1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140570</xdr:rowOff>
    </xdr:from>
    <xdr:to>
      <xdr:col>24</xdr:col>
      <xdr:colOff>63500</xdr:colOff>
      <xdr:row>74</xdr:row>
      <xdr:rowOff>170964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6420"/>
          <a:ext cx="838200" cy="20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170964</xdr:rowOff>
    </xdr:from>
    <xdr:to>
      <xdr:col>19</xdr:col>
      <xdr:colOff>177800</xdr:colOff>
      <xdr:row>75</xdr:row>
      <xdr:rowOff>64055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8264"/>
          <a:ext cx="889000" cy="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61944</xdr:rowOff>
    </xdr:from>
    <xdr:to>
      <xdr:col>15</xdr:col>
      <xdr:colOff>50800</xdr:colOff>
      <xdr:row>75</xdr:row>
      <xdr:rowOff>64055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49244"/>
          <a:ext cx="889000" cy="17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61944</xdr:rowOff>
    </xdr:from>
    <xdr:to>
      <xdr:col>10</xdr:col>
      <xdr:colOff>114300</xdr:colOff>
      <xdr:row>76</xdr:row>
      <xdr:rowOff>85130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49244"/>
          <a:ext cx="889000" cy="36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89770</xdr:rowOff>
    </xdr:from>
    <xdr:to>
      <xdr:col>24</xdr:col>
      <xdr:colOff>114300</xdr:colOff>
      <xdr:row>74</xdr:row>
      <xdr:rowOff>19920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112647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120164</xdr:rowOff>
    </xdr:from>
    <xdr:to>
      <xdr:col>20</xdr:col>
      <xdr:colOff>38100</xdr:colOff>
      <xdr:row>75</xdr:row>
      <xdr:rowOff>50314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66841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13255</xdr:rowOff>
    </xdr:from>
    <xdr:to>
      <xdr:col>15</xdr:col>
      <xdr:colOff>101600</xdr:colOff>
      <xdr:row>75</xdr:row>
      <xdr:rowOff>114855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131382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11144</xdr:rowOff>
    </xdr:from>
    <xdr:to>
      <xdr:col>10</xdr:col>
      <xdr:colOff>165100</xdr:colOff>
      <xdr:row>74</xdr:row>
      <xdr:rowOff>112744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129271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34330</xdr:rowOff>
    </xdr:from>
    <xdr:to>
      <xdr:col>6</xdr:col>
      <xdr:colOff>38100</xdr:colOff>
      <xdr:row>76</xdr:row>
      <xdr:rowOff>135930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152457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63215</xdr:rowOff>
    </xdr:from>
    <xdr:to>
      <xdr:col>24</xdr:col>
      <xdr:colOff>63500</xdr:colOff>
      <xdr:row>96</xdr:row>
      <xdr:rowOff>98552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22415"/>
          <a:ext cx="838200" cy="3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96132</xdr:rowOff>
    </xdr:from>
    <xdr:to>
      <xdr:col>19</xdr:col>
      <xdr:colOff>177800</xdr:colOff>
      <xdr:row>96</xdr:row>
      <xdr:rowOff>98552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55332"/>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96132</xdr:rowOff>
    </xdr:from>
    <xdr:to>
      <xdr:col>15</xdr:col>
      <xdr:colOff>50800</xdr:colOff>
      <xdr:row>96</xdr:row>
      <xdr:rowOff>113164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5332"/>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113164</xdr:rowOff>
    </xdr:from>
    <xdr:to>
      <xdr:col>10</xdr:col>
      <xdr:colOff>114300</xdr:colOff>
      <xdr:row>97</xdr:row>
      <xdr:rowOff>110934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72364"/>
          <a:ext cx="889000" cy="1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12415</xdr:rowOff>
    </xdr:from>
    <xdr:to>
      <xdr:col>24</xdr:col>
      <xdr:colOff>114300</xdr:colOff>
      <xdr:row>96</xdr:row>
      <xdr:rowOff>114015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35292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2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47752</xdr:rowOff>
    </xdr:from>
    <xdr:to>
      <xdr:col>20</xdr:col>
      <xdr:colOff>38100</xdr:colOff>
      <xdr:row>96</xdr:row>
      <xdr:rowOff>149352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140479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45332</xdr:rowOff>
    </xdr:from>
    <xdr:to>
      <xdr:col>15</xdr:col>
      <xdr:colOff>101600</xdr:colOff>
      <xdr:row>96</xdr:row>
      <xdr:rowOff>146932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62364</xdr:rowOff>
    </xdr:from>
    <xdr:to>
      <xdr:col>10</xdr:col>
      <xdr:colOff>165100</xdr:colOff>
      <xdr:row>96</xdr:row>
      <xdr:rowOff>163964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155091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60134</xdr:rowOff>
    </xdr:from>
    <xdr:to>
      <xdr:col>6</xdr:col>
      <xdr:colOff>38100</xdr:colOff>
      <xdr:row>97</xdr:row>
      <xdr:rowOff>161734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152861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17671</xdr:rowOff>
    </xdr:from>
    <xdr:to>
      <xdr:col>55</xdr:col>
      <xdr:colOff>0</xdr:colOff>
      <xdr:row>39</xdr:row>
      <xdr:rowOff>33238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4221"/>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29319</xdr:rowOff>
    </xdr:from>
    <xdr:to>
      <xdr:col>50</xdr:col>
      <xdr:colOff>114300</xdr:colOff>
      <xdr:row>39</xdr:row>
      <xdr:rowOff>33238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586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29319</xdr:rowOff>
    </xdr:from>
    <xdr:to>
      <xdr:col>45</xdr:col>
      <xdr:colOff>177800</xdr:colOff>
      <xdr:row>39</xdr:row>
      <xdr:rowOff>35851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1586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5697</xdr:rowOff>
    </xdr:from>
    <xdr:to>
      <xdr:col>41</xdr:col>
      <xdr:colOff>50800</xdr:colOff>
      <xdr:row>39</xdr:row>
      <xdr:rowOff>35851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92247"/>
          <a:ext cx="8890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138321</xdr:rowOff>
    </xdr:from>
    <xdr:to>
      <xdr:col>55</xdr:col>
      <xdr:colOff>50800</xdr:colOff>
      <xdr:row>39</xdr:row>
      <xdr:rowOff>68471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153888</xdr:rowOff>
    </xdr:from>
    <xdr:to>
      <xdr:col>50</xdr:col>
      <xdr:colOff>165100</xdr:colOff>
      <xdr:row>39</xdr:row>
      <xdr:rowOff>84038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149969</xdr:rowOff>
    </xdr:from>
    <xdr:to>
      <xdr:col>46</xdr:col>
      <xdr:colOff>38100</xdr:colOff>
      <xdr:row>39</xdr:row>
      <xdr:rowOff>80119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71246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7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156501</xdr:rowOff>
    </xdr:from>
    <xdr:to>
      <xdr:col>41</xdr:col>
      <xdr:colOff>101600</xdr:colOff>
      <xdr:row>39</xdr:row>
      <xdr:rowOff>86651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77778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6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126347</xdr:rowOff>
    </xdr:from>
    <xdr:to>
      <xdr:col>36</xdr:col>
      <xdr:colOff>165100</xdr:colOff>
      <xdr:row>39</xdr:row>
      <xdr:rowOff>56497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47624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3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112</xdr:rowOff>
    </xdr:from>
    <xdr:to>
      <xdr:col>55</xdr:col>
      <xdr:colOff>0</xdr:colOff>
      <xdr:row>59</xdr:row>
      <xdr:rowOff>18869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5662"/>
          <a:ext cx="8382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xdr:rowOff>
    </xdr:from>
    <xdr:to>
      <xdr:col>50</xdr:col>
      <xdr:colOff>114300</xdr:colOff>
      <xdr:row>59</xdr:row>
      <xdr:rowOff>16245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5662"/>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16245</xdr:rowOff>
    </xdr:from>
    <xdr:to>
      <xdr:col>45</xdr:col>
      <xdr:colOff>177800</xdr:colOff>
      <xdr:row>59</xdr:row>
      <xdr:rowOff>23822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1795"/>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19424</xdr:rowOff>
    </xdr:from>
    <xdr:to>
      <xdr:col>41</xdr:col>
      <xdr:colOff>50800</xdr:colOff>
      <xdr:row>59</xdr:row>
      <xdr:rowOff>23822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4974"/>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139519</xdr:rowOff>
    </xdr:from>
    <xdr:to>
      <xdr:col>55</xdr:col>
      <xdr:colOff>50800</xdr:colOff>
      <xdr:row>59</xdr:row>
      <xdr:rowOff>69669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54446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120762</xdr:rowOff>
    </xdr:from>
    <xdr:to>
      <xdr:col>50</xdr:col>
      <xdr:colOff>165100</xdr:colOff>
      <xdr:row>59</xdr:row>
      <xdr:rowOff>50912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42039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136895</xdr:rowOff>
    </xdr:from>
    <xdr:to>
      <xdr:col>46</xdr:col>
      <xdr:colOff>38100</xdr:colOff>
      <xdr:row>59</xdr:row>
      <xdr:rowOff>67045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58172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144472</xdr:rowOff>
    </xdr:from>
    <xdr:to>
      <xdr:col>41</xdr:col>
      <xdr:colOff>101600</xdr:colOff>
      <xdr:row>59</xdr:row>
      <xdr:rowOff>74622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65749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140074</xdr:rowOff>
    </xdr:from>
    <xdr:to>
      <xdr:col>36</xdr:col>
      <xdr:colOff>165100</xdr:colOff>
      <xdr:row>59</xdr:row>
      <xdr:rowOff>70224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61351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139449</xdr:rowOff>
    </xdr:from>
    <xdr:to>
      <xdr:col>55</xdr:col>
      <xdr:colOff>0</xdr:colOff>
      <xdr:row>77</xdr:row>
      <xdr:rowOff>21148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69649"/>
          <a:ext cx="8382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103056</xdr:rowOff>
    </xdr:from>
    <xdr:to>
      <xdr:col>50</xdr:col>
      <xdr:colOff>114300</xdr:colOff>
      <xdr:row>76</xdr:row>
      <xdr:rowOff>139449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33256"/>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103056</xdr:rowOff>
    </xdr:from>
    <xdr:to>
      <xdr:col>45</xdr:col>
      <xdr:colOff>177800</xdr:colOff>
      <xdr:row>77</xdr:row>
      <xdr:rowOff>19503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33256"/>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133139</xdr:rowOff>
    </xdr:from>
    <xdr:to>
      <xdr:col>41</xdr:col>
      <xdr:colOff>50800</xdr:colOff>
      <xdr:row>77</xdr:row>
      <xdr:rowOff>19503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91889"/>
          <a:ext cx="889000" cy="22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141798</xdr:rowOff>
    </xdr:from>
    <xdr:to>
      <xdr:col>55</xdr:col>
      <xdr:colOff>50800</xdr:colOff>
      <xdr:row>77</xdr:row>
      <xdr:rowOff>71948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120225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88649</xdr:rowOff>
    </xdr:from>
    <xdr:to>
      <xdr:col>50</xdr:col>
      <xdr:colOff>165100</xdr:colOff>
      <xdr:row>77</xdr:row>
      <xdr:rowOff>18799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35326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9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52256</xdr:rowOff>
    </xdr:from>
    <xdr:to>
      <xdr:col>46</xdr:col>
      <xdr:colOff>38100</xdr:colOff>
      <xdr:row>76</xdr:row>
      <xdr:rowOff>153856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144983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140153</xdr:rowOff>
    </xdr:from>
    <xdr:to>
      <xdr:col>41</xdr:col>
      <xdr:colOff>101600</xdr:colOff>
      <xdr:row>77</xdr:row>
      <xdr:rowOff>70303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61430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82339</xdr:rowOff>
    </xdr:from>
    <xdr:to>
      <xdr:col>36</xdr:col>
      <xdr:colOff>165100</xdr:colOff>
      <xdr:row>76</xdr:row>
      <xdr:rowOff>12489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29016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11595</xdr:rowOff>
    </xdr:from>
    <xdr:to>
      <xdr:col>55</xdr:col>
      <xdr:colOff>0</xdr:colOff>
      <xdr:row>96</xdr:row>
      <xdr:rowOff>79590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0795"/>
          <a:ext cx="838200" cy="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11595</xdr:rowOff>
    </xdr:from>
    <xdr:to>
      <xdr:col>50</xdr:col>
      <xdr:colOff>114300</xdr:colOff>
      <xdr:row>96</xdr:row>
      <xdr:rowOff>60058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0795"/>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60058</xdr:rowOff>
    </xdr:from>
    <xdr:to>
      <xdr:col>45</xdr:col>
      <xdr:colOff>177800</xdr:colOff>
      <xdr:row>96</xdr:row>
      <xdr:rowOff>88455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19258"/>
          <a:ext cx="8890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67311</xdr:rowOff>
    </xdr:from>
    <xdr:to>
      <xdr:col>41</xdr:col>
      <xdr:colOff>50800</xdr:colOff>
      <xdr:row>96</xdr:row>
      <xdr:rowOff>88455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26511"/>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28790</xdr:rowOff>
    </xdr:from>
    <xdr:to>
      <xdr:col>55</xdr:col>
      <xdr:colOff>50800</xdr:colOff>
      <xdr:row>96</xdr:row>
      <xdr:rowOff>130390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6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132245</xdr:rowOff>
    </xdr:from>
    <xdr:to>
      <xdr:col>50</xdr:col>
      <xdr:colOff>165100</xdr:colOff>
      <xdr:row>96</xdr:row>
      <xdr:rowOff>62395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53522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9258</xdr:rowOff>
    </xdr:from>
    <xdr:to>
      <xdr:col>46</xdr:col>
      <xdr:colOff>38100</xdr:colOff>
      <xdr:row>96</xdr:row>
      <xdr:rowOff>110858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101985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6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37655</xdr:rowOff>
    </xdr:from>
    <xdr:to>
      <xdr:col>41</xdr:col>
      <xdr:colOff>101600</xdr:colOff>
      <xdr:row>96</xdr:row>
      <xdr:rowOff>139255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130382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8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16511</xdr:rowOff>
    </xdr:from>
    <xdr:to>
      <xdr:col>36</xdr:col>
      <xdr:colOff>165100</xdr:colOff>
      <xdr:row>96</xdr:row>
      <xdr:rowOff>118111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109238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7303</xdr:rowOff>
    </xdr:from>
    <xdr:to>
      <xdr:col>85</xdr:col>
      <xdr:colOff>127000</xdr:colOff>
      <xdr:row>36</xdr:row>
      <xdr:rowOff>83960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9503"/>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83960</xdr:rowOff>
    </xdr:from>
    <xdr:to>
      <xdr:col>81</xdr:col>
      <xdr:colOff>50800</xdr:colOff>
      <xdr:row>36</xdr:row>
      <xdr:rowOff>150063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5616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150063</xdr:rowOff>
    </xdr:from>
    <xdr:to>
      <xdr:col>76</xdr:col>
      <xdr:colOff>114300</xdr:colOff>
      <xdr:row>37</xdr:row>
      <xdr:rowOff>84569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22263"/>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84569</xdr:rowOff>
    </xdr:from>
    <xdr:to>
      <xdr:col>71</xdr:col>
      <xdr:colOff>177800</xdr:colOff>
      <xdr:row>37</xdr:row>
      <xdr:rowOff>162941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28219"/>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127953</xdr:rowOff>
    </xdr:from>
    <xdr:to>
      <xdr:col>85</xdr:col>
      <xdr:colOff>177800</xdr:colOff>
      <xdr:row>36</xdr:row>
      <xdr:rowOff>58103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150830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33160</xdr:rowOff>
    </xdr:from>
    <xdr:to>
      <xdr:col>81</xdr:col>
      <xdr:colOff>101600</xdr:colOff>
      <xdr:row>36</xdr:row>
      <xdr:rowOff>134760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151287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99263</xdr:rowOff>
    </xdr:from>
    <xdr:to>
      <xdr:col>76</xdr:col>
      <xdr:colOff>165100</xdr:colOff>
      <xdr:row>37</xdr:row>
      <xdr:rowOff>29413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45940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33769</xdr:rowOff>
    </xdr:from>
    <xdr:to>
      <xdr:col>72</xdr:col>
      <xdr:colOff>38100</xdr:colOff>
      <xdr:row>37</xdr:row>
      <xdr:rowOff>135369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151896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112141</xdr:rowOff>
    </xdr:from>
    <xdr:to>
      <xdr:col>67</xdr:col>
      <xdr:colOff>101600</xdr:colOff>
      <xdr:row>38</xdr:row>
      <xdr:rowOff>42290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33418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48127</xdr:rowOff>
    </xdr:from>
    <xdr:to>
      <xdr:col>85</xdr:col>
      <xdr:colOff>127000</xdr:colOff>
      <xdr:row>52</xdr:row>
      <xdr:rowOff>154825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63527"/>
          <a:ext cx="838200" cy="10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152616</xdr:rowOff>
    </xdr:from>
    <xdr:to>
      <xdr:col>81</xdr:col>
      <xdr:colOff>50800</xdr:colOff>
      <xdr:row>52</xdr:row>
      <xdr:rowOff>154825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068016"/>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152616</xdr:rowOff>
    </xdr:from>
    <xdr:to>
      <xdr:col>76</xdr:col>
      <xdr:colOff>114300</xdr:colOff>
      <xdr:row>53</xdr:row>
      <xdr:rowOff>22733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068016"/>
          <a:ext cx="8890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163341</xdr:rowOff>
    </xdr:from>
    <xdr:to>
      <xdr:col>71</xdr:col>
      <xdr:colOff>177800</xdr:colOff>
      <xdr:row>53</xdr:row>
      <xdr:rowOff>22733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078741"/>
          <a:ext cx="889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168777</xdr:rowOff>
    </xdr:from>
    <xdr:to>
      <xdr:col>85</xdr:col>
      <xdr:colOff>177800</xdr:colOff>
      <xdr:row>52</xdr:row>
      <xdr:rowOff>98927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20204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104025</xdr:rowOff>
    </xdr:from>
    <xdr:to>
      <xdr:col>81</xdr:col>
      <xdr:colOff>101600</xdr:colOff>
      <xdr:row>53</xdr:row>
      <xdr:rowOff>34175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50702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7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101816</xdr:rowOff>
    </xdr:from>
    <xdr:to>
      <xdr:col>76</xdr:col>
      <xdr:colOff>165100</xdr:colOff>
      <xdr:row>53</xdr:row>
      <xdr:rowOff>31966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48493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79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143383</xdr:rowOff>
    </xdr:from>
    <xdr:to>
      <xdr:col>72</xdr:col>
      <xdr:colOff>38100</xdr:colOff>
      <xdr:row>53</xdr:row>
      <xdr:rowOff>73533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90060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8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112541</xdr:rowOff>
    </xdr:from>
    <xdr:to>
      <xdr:col>67</xdr:col>
      <xdr:colOff>101600</xdr:colOff>
      <xdr:row>53</xdr:row>
      <xdr:rowOff>42691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0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59218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8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117801</xdr:rowOff>
    </xdr:from>
    <xdr:to>
      <xdr:col>85</xdr:col>
      <xdr:colOff>127000</xdr:colOff>
      <xdr:row>77</xdr:row>
      <xdr:rowOff>135494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19451"/>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117801</xdr:rowOff>
    </xdr:from>
    <xdr:to>
      <xdr:col>81</xdr:col>
      <xdr:colOff>50800</xdr:colOff>
      <xdr:row>78</xdr:row>
      <xdr:rowOff>43002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19451"/>
          <a:ext cx="889000" cy="9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43002</xdr:rowOff>
    </xdr:from>
    <xdr:to>
      <xdr:col>76</xdr:col>
      <xdr:colOff>114300</xdr:colOff>
      <xdr:row>78</xdr:row>
      <xdr:rowOff>132797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16102"/>
          <a:ext cx="889000" cy="8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132797</xdr:rowOff>
    </xdr:from>
    <xdr:to>
      <xdr:col>71</xdr:col>
      <xdr:colOff>177800</xdr:colOff>
      <xdr:row>78</xdr:row>
      <xdr:rowOff>133665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589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84694</xdr:rowOff>
    </xdr:from>
    <xdr:to>
      <xdr:col>85</xdr:col>
      <xdr:colOff>177800</xdr:colOff>
      <xdr:row>78</xdr:row>
      <xdr:rowOff>14844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107571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3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67001</xdr:rowOff>
    </xdr:from>
    <xdr:to>
      <xdr:col>81</xdr:col>
      <xdr:colOff>101600</xdr:colOff>
      <xdr:row>77</xdr:row>
      <xdr:rowOff>168601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2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13678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4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163652</xdr:rowOff>
    </xdr:from>
    <xdr:to>
      <xdr:col>76</xdr:col>
      <xdr:colOff>165100</xdr:colOff>
      <xdr:row>78</xdr:row>
      <xdr:rowOff>93802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84929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5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81997</xdr:rowOff>
    </xdr:from>
    <xdr:to>
      <xdr:col>72</xdr:col>
      <xdr:colOff>38100</xdr:colOff>
      <xdr:row>79</xdr:row>
      <xdr:rowOff>12147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3274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7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82865</xdr:rowOff>
    </xdr:from>
    <xdr:to>
      <xdr:col>67</xdr:col>
      <xdr:colOff>101600</xdr:colOff>
      <xdr:row>79</xdr:row>
      <xdr:rowOff>13015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4142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4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42235</xdr:rowOff>
    </xdr:from>
    <xdr:to>
      <xdr:col>85</xdr:col>
      <xdr:colOff>127000</xdr:colOff>
      <xdr:row>93</xdr:row>
      <xdr:rowOff>134099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987085"/>
          <a:ext cx="838200" cy="9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42235</xdr:rowOff>
    </xdr:from>
    <xdr:to>
      <xdr:col>81</xdr:col>
      <xdr:colOff>50800</xdr:colOff>
      <xdr:row>93</xdr:row>
      <xdr:rowOff>113819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987085"/>
          <a:ext cx="8890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113819</xdr:rowOff>
    </xdr:from>
    <xdr:to>
      <xdr:col>76</xdr:col>
      <xdr:colOff>114300</xdr:colOff>
      <xdr:row>94</xdr:row>
      <xdr:rowOff>41615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58669"/>
          <a:ext cx="8890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41615</xdr:rowOff>
    </xdr:from>
    <xdr:to>
      <xdr:col>71</xdr:col>
      <xdr:colOff>177800</xdr:colOff>
      <xdr:row>94</xdr:row>
      <xdr:rowOff>118963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157915"/>
          <a:ext cx="889000" cy="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83299</xdr:rowOff>
    </xdr:from>
    <xdr:to>
      <xdr:col>85</xdr:col>
      <xdr:colOff>177800</xdr:colOff>
      <xdr:row>94</xdr:row>
      <xdr:rowOff>13449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106176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162885</xdr:rowOff>
    </xdr:from>
    <xdr:to>
      <xdr:col>81</xdr:col>
      <xdr:colOff>101600</xdr:colOff>
      <xdr:row>93</xdr:row>
      <xdr:rowOff>93035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9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109562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7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63019</xdr:rowOff>
    </xdr:from>
    <xdr:to>
      <xdr:col>76</xdr:col>
      <xdr:colOff>165100</xdr:colOff>
      <xdr:row>93</xdr:row>
      <xdr:rowOff>164619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9696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162265</xdr:rowOff>
    </xdr:from>
    <xdr:to>
      <xdr:col>72</xdr:col>
      <xdr:colOff>38100</xdr:colOff>
      <xdr:row>94</xdr:row>
      <xdr:rowOff>92415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108942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68163</xdr:rowOff>
    </xdr:from>
    <xdr:to>
      <xdr:col>67</xdr:col>
      <xdr:colOff>101600</xdr:colOff>
      <xdr:row>94</xdr:row>
      <xdr:rowOff>169763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5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210,670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円となっている。前年度との比較では、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小野田地区保育所整備事業の増や</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物価高騰対策</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低所得者支援・定額減税補足給付金給付事業</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皆増などが主な要因である。構成割合として最も大きい児童福祉費は、今後も、子ども・子育て関連施策の充実により、住民一人当たりのコストの増加が予測されており、また、社会福祉費や老人福祉費については、国民健康保険特別会計や介護保険特別会計に対する繰出金や扶助費が、引き続き高い水準で推移することが見込まれている</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a:t>
          </a:r>
          <a:b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37,733</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円となっている。前年度との比較では、公共下水道事業会計への出資金の減などが主な要因である。</a:t>
          </a:r>
          <a:b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24,475</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円となっている。前年度との比較では、山陽消防署埴生出張所整備事業の増などが主な要因である。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82,807</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円となっている。前年度との比較では、市立大学に対する運営費交付</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の増など</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主な要因であり、類似団体を大きく上回る水準となっている。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市町合併以後、財政調整基金残高と実質収支額の合計が標準財政規模比で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％に満たない状況が続いていたが、財政の健全化に向けた取組の結果、比率は改善傾向にある。令和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年度においては、地方交付税や繰入金が増となったことなどを要因として、単年度収支が増となったため、実質単年度収支は標準財政規模比で、▲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0.68</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％となった。今後、</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物価高騰と</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社会保障経費の増加が同時に進行し、必要な事業を実施するために一定の基金の取崩しを想定せざるを得ないなど、財政状況は厳しさを増していくものと予測されていることから、事業の選択と集中により歳出の重点化を図るとともに、民間活力の活用や公共施設の適正化などを進め、財政基盤の強化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小型自動車競走事業特別会計は、平成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包括的民間委託により</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経営の安定化を図っており</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民間ノウハウを活用した</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経営の建て直しに</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向けて</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取り組んで</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いる。平成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JKA</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交付金猶予残額、リース料返済残額及び累積赤字額</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３つの累積債務</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億円あったものの、ミッドナイトオートレースの売上増などにより、</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年度末</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累積赤字額</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とリース料返済残額の合計で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797</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まで減少した</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今後も、売上や収益性の向上を図ることにより、累積債務の解消に努める。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病院事業会計は、平成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年度に、新病院建設期間中の収益の悪化を原因として資金不足が生じ、▲</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％の実質赤字比率となった。</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病院事業改革プランに基づき、経営改革の取組を行っており、今後も、病院経営強化プラン（令和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年度）に基づき、収支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改善</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に向けた経営の効率化に努める。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一方、水道事業会計及び工業用水道事業会計は、安定して実質収支が黒字となっており、また、一般会計及びその他の会計においても実質赤字額は生じていない。</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市全体での連結実質収支比率は、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19.30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％の黒字となっており、引き続き適切な財政運営に努める。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33597738</v>
      </c>
      <c r="BO4" s="828"/>
      <c r="BP4" s="828"/>
      <c r="BQ4" s="828"/>
      <c r="BR4" s="828"/>
      <c r="BS4" s="828"/>
      <c r="BT4" s="828"/>
      <c r="BU4" s="829"/>
      <c r="BV4" s="827">
        <v>33219714</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2.4</v>
      </c>
      <c r="CU4" s="968"/>
      <c r="CV4" s="968"/>
      <c r="CW4" s="968"/>
      <c r="CX4" s="968"/>
      <c r="CY4" s="968"/>
      <c r="CZ4" s="968"/>
      <c r="DA4" s="969"/>
      <c r="DB4" s="967">
        <v>2.2999999999999998</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33062942</v>
      </c>
      <c r="BO5" s="799"/>
      <c r="BP5" s="799"/>
      <c r="BQ5" s="799"/>
      <c r="BR5" s="799"/>
      <c r="BS5" s="799"/>
      <c r="BT5" s="799"/>
      <c r="BU5" s="800"/>
      <c r="BV5" s="798">
        <v>32612391</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98.2</v>
      </c>
      <c r="CU5" s="796"/>
      <c r="CV5" s="796"/>
      <c r="CW5" s="796"/>
      <c r="CX5" s="796"/>
      <c r="CY5" s="796"/>
      <c r="CZ5" s="796"/>
      <c r="DA5" s="797"/>
      <c r="DB5" s="795">
        <v>95.6</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534796</v>
      </c>
      <c r="BO6" s="799"/>
      <c r="BP6" s="799"/>
      <c r="BQ6" s="799"/>
      <c r="BR6" s="799"/>
      <c r="BS6" s="799"/>
      <c r="BT6" s="799"/>
      <c r="BU6" s="800"/>
      <c r="BV6" s="798">
        <v>607323</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98.6</v>
      </c>
      <c r="CU6" s="942"/>
      <c r="CV6" s="942"/>
      <c r="CW6" s="942"/>
      <c r="CX6" s="942"/>
      <c r="CY6" s="942"/>
      <c r="CZ6" s="942"/>
      <c r="DA6" s="943"/>
      <c r="DB6" s="941">
        <v>96.5</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58924</v>
      </c>
      <c r="BO7" s="799"/>
      <c r="BP7" s="799"/>
      <c r="BQ7" s="799"/>
      <c r="BR7" s="799"/>
      <c r="BS7" s="799"/>
      <c r="BT7" s="799"/>
      <c r="BU7" s="800"/>
      <c r="BV7" s="798">
        <v>163077</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19861711</v>
      </c>
      <c r="CU7" s="799"/>
      <c r="CV7" s="799"/>
      <c r="CW7" s="799"/>
      <c r="CX7" s="799"/>
      <c r="CY7" s="799"/>
      <c r="CZ7" s="799"/>
      <c r="DA7" s="800"/>
      <c r="DB7" s="798">
        <v>19462428</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475872</v>
      </c>
      <c r="BO8" s="799"/>
      <c r="BP8" s="799"/>
      <c r="BQ8" s="799"/>
      <c r="BR8" s="799"/>
      <c r="BS8" s="799"/>
      <c r="BT8" s="799"/>
      <c r="BU8" s="800"/>
      <c r="BV8" s="798">
        <v>444246</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0.54</v>
      </c>
      <c r="CU8" s="902"/>
      <c r="CV8" s="902"/>
      <c r="CW8" s="902"/>
      <c r="CX8" s="902"/>
      <c r="CY8" s="902"/>
      <c r="CZ8" s="902"/>
      <c r="DA8" s="903"/>
      <c r="DB8" s="901">
        <v>0.55000000000000004</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60326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31626</v>
      </c>
      <c r="BO9" s="799"/>
      <c r="BP9" s="799"/>
      <c r="BQ9" s="799"/>
      <c r="BR9" s="799"/>
      <c r="BS9" s="799"/>
      <c r="BT9" s="799"/>
      <c r="BU9" s="800"/>
      <c r="BV9" s="798">
        <v>-202327</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14.6</v>
      </c>
      <c r="CU9" s="796"/>
      <c r="CV9" s="796"/>
      <c r="CW9" s="796"/>
      <c r="CX9" s="796"/>
      <c r="CY9" s="796"/>
      <c r="CZ9" s="796"/>
      <c r="DA9" s="797"/>
      <c r="DB9" s="795">
        <v>16.399999999999999</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62671</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90</v>
      </c>
      <c r="AV10" s="857"/>
      <c r="AW10" s="857"/>
      <c r="AX10" s="857"/>
      <c r="AY10" s="812" t="s">
        <v>114</v>
      </c>
      <c r="AZ10" s="813"/>
      <c r="BA10" s="813"/>
      <c r="BB10" s="813"/>
      <c r="BC10" s="813"/>
      <c r="BD10" s="813"/>
      <c r="BE10" s="813"/>
      <c r="BF10" s="813"/>
      <c r="BG10" s="813"/>
      <c r="BH10" s="813"/>
      <c r="BI10" s="813"/>
      <c r="BJ10" s="813"/>
      <c r="BK10" s="813"/>
      <c r="BL10" s="813"/>
      <c r="BM10" s="814"/>
      <c r="BN10" s="798">
        <v>382841</v>
      </c>
      <c r="BO10" s="799"/>
      <c r="BP10" s="799"/>
      <c r="BQ10" s="799"/>
      <c r="BR10" s="799"/>
      <c r="BS10" s="799"/>
      <c r="BT10" s="799"/>
      <c r="BU10" s="800"/>
      <c r="BV10" s="798">
        <v>444875</v>
      </c>
      <c r="BW10" s="799"/>
      <c r="BX10" s="799"/>
      <c r="BY10" s="799"/>
      <c r="BZ10" s="799"/>
      <c r="CA10" s="799"/>
      <c r="CB10" s="799"/>
      <c r="CC10" s="80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116</v>
      </c>
      <c r="M11" s="760"/>
      <c r="N11" s="760"/>
      <c r="O11" s="760"/>
      <c r="P11" s="760"/>
      <c r="Q11" s="761"/>
      <c r="R11" s="927" t="s">
        <v>117</v>
      </c>
      <c r="S11" s="928"/>
      <c r="T11" s="928"/>
      <c r="U11" s="928"/>
      <c r="V11" s="929"/>
      <c r="W11" s="939"/>
      <c r="X11" s="749"/>
      <c r="Y11" s="749"/>
      <c r="Z11" s="749"/>
      <c r="AA11" s="749"/>
      <c r="AB11" s="749"/>
      <c r="AC11" s="749"/>
      <c r="AD11" s="749"/>
      <c r="AE11" s="749"/>
      <c r="AF11" s="749"/>
      <c r="AG11" s="749"/>
      <c r="AH11" s="749"/>
      <c r="AI11" s="749"/>
      <c r="AJ11" s="749"/>
      <c r="AK11" s="749"/>
      <c r="AL11" s="940"/>
      <c r="AM11" s="855" t="s">
        <v>118</v>
      </c>
      <c r="AN11" s="755"/>
      <c r="AO11" s="755"/>
      <c r="AP11" s="755"/>
      <c r="AQ11" s="755"/>
      <c r="AR11" s="755"/>
      <c r="AS11" s="755"/>
      <c r="AT11" s="756"/>
      <c r="AU11" s="856" t="s">
        <v>90</v>
      </c>
      <c r="AV11" s="857"/>
      <c r="AW11" s="857"/>
      <c r="AX11" s="857"/>
      <c r="AY11" s="812" t="s">
        <v>119</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120</v>
      </c>
      <c r="CE11" s="758"/>
      <c r="CF11" s="758"/>
      <c r="CG11" s="758"/>
      <c r="CH11" s="758"/>
      <c r="CI11" s="758"/>
      <c r="CJ11" s="758"/>
      <c r="CK11" s="758"/>
      <c r="CL11" s="758"/>
      <c r="CM11" s="758"/>
      <c r="CN11" s="758"/>
      <c r="CO11" s="758"/>
      <c r="CP11" s="758"/>
      <c r="CQ11" s="758"/>
      <c r="CR11" s="758"/>
      <c r="CS11" s="839"/>
      <c r="CT11" s="901" t="s">
        <v>121</v>
      </c>
      <c r="CU11" s="902"/>
      <c r="CV11" s="902"/>
      <c r="CW11" s="902"/>
      <c r="CX11" s="902"/>
      <c r="CY11" s="902"/>
      <c r="CZ11" s="902"/>
      <c r="DA11" s="903"/>
      <c r="DB11" s="901" t="s">
        <v>121</v>
      </c>
      <c r="DC11" s="902"/>
      <c r="DD11" s="902"/>
      <c r="DE11" s="902"/>
      <c r="DF11" s="902"/>
      <c r="DG11" s="902"/>
      <c r="DH11" s="902"/>
      <c r="DI11" s="903"/>
    </row>
    <row r="12" spans="1:119" ht="18.75" customHeight="1" x14ac:dyDescent="0.15">
      <c r="A12" s="163"/>
      <c r="B12" s="904" t="s">
        <v>122</v>
      </c>
      <c r="C12" s="905"/>
      <c r="D12" s="905"/>
      <c r="E12" s="905"/>
      <c r="F12" s="905"/>
      <c r="G12" s="905"/>
      <c r="H12" s="905"/>
      <c r="I12" s="905"/>
      <c r="J12" s="905"/>
      <c r="K12" s="906"/>
      <c r="L12" s="913" t="s">
        <v>123</v>
      </c>
      <c r="M12" s="914"/>
      <c r="N12" s="914"/>
      <c r="O12" s="914"/>
      <c r="P12" s="914"/>
      <c r="Q12" s="915"/>
      <c r="R12" s="916">
        <v>58871</v>
      </c>
      <c r="S12" s="917"/>
      <c r="T12" s="917"/>
      <c r="U12" s="917"/>
      <c r="V12" s="918"/>
      <c r="W12" s="919" t="s">
        <v>1</v>
      </c>
      <c r="X12" s="857"/>
      <c r="Y12" s="857"/>
      <c r="Z12" s="857"/>
      <c r="AA12" s="857"/>
      <c r="AB12" s="920"/>
      <c r="AC12" s="921" t="s">
        <v>124</v>
      </c>
      <c r="AD12" s="922"/>
      <c r="AE12" s="922"/>
      <c r="AF12" s="922"/>
      <c r="AG12" s="923"/>
      <c r="AH12" s="921" t="s">
        <v>125</v>
      </c>
      <c r="AI12" s="922"/>
      <c r="AJ12" s="922"/>
      <c r="AK12" s="922"/>
      <c r="AL12" s="924"/>
      <c r="AM12" s="855" t="s">
        <v>126</v>
      </c>
      <c r="AN12" s="755"/>
      <c r="AO12" s="755"/>
      <c r="AP12" s="755"/>
      <c r="AQ12" s="755"/>
      <c r="AR12" s="755"/>
      <c r="AS12" s="755"/>
      <c r="AT12" s="756"/>
      <c r="AU12" s="856" t="s">
        <v>90</v>
      </c>
      <c r="AV12" s="857"/>
      <c r="AW12" s="857"/>
      <c r="AX12" s="857"/>
      <c r="AY12" s="812" t="s">
        <v>127</v>
      </c>
      <c r="AZ12" s="813"/>
      <c r="BA12" s="813"/>
      <c r="BB12" s="813"/>
      <c r="BC12" s="813"/>
      <c r="BD12" s="813"/>
      <c r="BE12" s="813"/>
      <c r="BF12" s="813"/>
      <c r="BG12" s="813"/>
      <c r="BH12" s="813"/>
      <c r="BI12" s="813"/>
      <c r="BJ12" s="813"/>
      <c r="BK12" s="813"/>
      <c r="BL12" s="813"/>
      <c r="BM12" s="814"/>
      <c r="BN12" s="798">
        <v>550000</v>
      </c>
      <c r="BO12" s="799"/>
      <c r="BP12" s="799"/>
      <c r="BQ12" s="799"/>
      <c r="BR12" s="799"/>
      <c r="BS12" s="799"/>
      <c r="BT12" s="799"/>
      <c r="BU12" s="800"/>
      <c r="BV12" s="798">
        <v>450000</v>
      </c>
      <c r="BW12" s="799"/>
      <c r="BX12" s="799"/>
      <c r="BY12" s="799"/>
      <c r="BZ12" s="799"/>
      <c r="CA12" s="799"/>
      <c r="CB12" s="799"/>
      <c r="CC12" s="800"/>
      <c r="CD12" s="838" t="s">
        <v>128</v>
      </c>
      <c r="CE12" s="758"/>
      <c r="CF12" s="758"/>
      <c r="CG12" s="758"/>
      <c r="CH12" s="758"/>
      <c r="CI12" s="758"/>
      <c r="CJ12" s="758"/>
      <c r="CK12" s="758"/>
      <c r="CL12" s="758"/>
      <c r="CM12" s="758"/>
      <c r="CN12" s="758"/>
      <c r="CO12" s="758"/>
      <c r="CP12" s="758"/>
      <c r="CQ12" s="758"/>
      <c r="CR12" s="758"/>
      <c r="CS12" s="839"/>
      <c r="CT12" s="901" t="s">
        <v>121</v>
      </c>
      <c r="CU12" s="902"/>
      <c r="CV12" s="902"/>
      <c r="CW12" s="902"/>
      <c r="CX12" s="902"/>
      <c r="CY12" s="902"/>
      <c r="CZ12" s="902"/>
      <c r="DA12" s="903"/>
      <c r="DB12" s="901" t="s">
        <v>121</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129</v>
      </c>
      <c r="N13" s="883"/>
      <c r="O13" s="883"/>
      <c r="P13" s="883"/>
      <c r="Q13" s="884"/>
      <c r="R13" s="885">
        <v>57948</v>
      </c>
      <c r="S13" s="886"/>
      <c r="T13" s="886"/>
      <c r="U13" s="886"/>
      <c r="V13" s="887"/>
      <c r="W13" s="888" t="s">
        <v>130</v>
      </c>
      <c r="X13" s="784"/>
      <c r="Y13" s="784"/>
      <c r="Z13" s="784"/>
      <c r="AA13" s="784"/>
      <c r="AB13" s="785"/>
      <c r="AC13" s="751">
        <v>812</v>
      </c>
      <c r="AD13" s="752"/>
      <c r="AE13" s="752"/>
      <c r="AF13" s="752"/>
      <c r="AG13" s="753"/>
      <c r="AH13" s="751">
        <v>912</v>
      </c>
      <c r="AI13" s="752"/>
      <c r="AJ13" s="752"/>
      <c r="AK13" s="752"/>
      <c r="AL13" s="811"/>
      <c r="AM13" s="855" t="s">
        <v>131</v>
      </c>
      <c r="AN13" s="755"/>
      <c r="AO13" s="755"/>
      <c r="AP13" s="755"/>
      <c r="AQ13" s="755"/>
      <c r="AR13" s="755"/>
      <c r="AS13" s="755"/>
      <c r="AT13" s="756"/>
      <c r="AU13" s="856" t="s">
        <v>132</v>
      </c>
      <c r="AV13" s="857"/>
      <c r="AW13" s="857"/>
      <c r="AX13" s="857"/>
      <c r="AY13" s="812" t="s">
        <v>133</v>
      </c>
      <c r="AZ13" s="813"/>
      <c r="BA13" s="813"/>
      <c r="BB13" s="813"/>
      <c r="BC13" s="813"/>
      <c r="BD13" s="813"/>
      <c r="BE13" s="813"/>
      <c r="BF13" s="813"/>
      <c r="BG13" s="813"/>
      <c r="BH13" s="813"/>
      <c r="BI13" s="813"/>
      <c r="BJ13" s="813"/>
      <c r="BK13" s="813"/>
      <c r="BL13" s="813"/>
      <c r="BM13" s="814"/>
      <c r="BN13" s="798">
        <v>-135533</v>
      </c>
      <c r="BO13" s="799"/>
      <c r="BP13" s="799"/>
      <c r="BQ13" s="799"/>
      <c r="BR13" s="799"/>
      <c r="BS13" s="799"/>
      <c r="BT13" s="799"/>
      <c r="BU13" s="800"/>
      <c r="BV13" s="798">
        <v>-207452</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9.6</v>
      </c>
      <c r="CU13" s="796"/>
      <c r="CV13" s="796"/>
      <c r="CW13" s="796"/>
      <c r="CX13" s="796"/>
      <c r="CY13" s="796"/>
      <c r="CZ13" s="796"/>
      <c r="DA13" s="797"/>
      <c r="DB13" s="795">
        <v>9.5</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59459</v>
      </c>
      <c r="S14" s="886"/>
      <c r="T14" s="886"/>
      <c r="U14" s="886"/>
      <c r="V14" s="887"/>
      <c r="W14" s="889"/>
      <c r="X14" s="787"/>
      <c r="Y14" s="787"/>
      <c r="Z14" s="787"/>
      <c r="AA14" s="787"/>
      <c r="AB14" s="788"/>
      <c r="AC14" s="878">
        <v>3</v>
      </c>
      <c r="AD14" s="879"/>
      <c r="AE14" s="879"/>
      <c r="AF14" s="879"/>
      <c r="AG14" s="880"/>
      <c r="AH14" s="878">
        <v>3.3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v>29.3</v>
      </c>
      <c r="CU14" s="896"/>
      <c r="CV14" s="896"/>
      <c r="CW14" s="896"/>
      <c r="CX14" s="896"/>
      <c r="CY14" s="896"/>
      <c r="CZ14" s="896"/>
      <c r="DA14" s="897"/>
      <c r="DB14" s="895">
        <v>37.6</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129</v>
      </c>
      <c r="N15" s="883"/>
      <c r="O15" s="883"/>
      <c r="P15" s="883"/>
      <c r="Q15" s="884"/>
      <c r="R15" s="885">
        <v>58624</v>
      </c>
      <c r="S15" s="886"/>
      <c r="T15" s="886"/>
      <c r="U15" s="886"/>
      <c r="V15" s="887"/>
      <c r="W15" s="888" t="s">
        <v>137</v>
      </c>
      <c r="X15" s="784"/>
      <c r="Y15" s="784"/>
      <c r="Z15" s="784"/>
      <c r="AA15" s="784"/>
      <c r="AB15" s="785"/>
      <c r="AC15" s="751">
        <v>8866</v>
      </c>
      <c r="AD15" s="752"/>
      <c r="AE15" s="752"/>
      <c r="AF15" s="752"/>
      <c r="AG15" s="753"/>
      <c r="AH15" s="751">
        <v>9005</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9200386</v>
      </c>
      <c r="BO15" s="828"/>
      <c r="BP15" s="828"/>
      <c r="BQ15" s="828"/>
      <c r="BR15" s="828"/>
      <c r="BS15" s="828"/>
      <c r="BT15" s="828"/>
      <c r="BU15" s="829"/>
      <c r="BV15" s="827">
        <v>9051644</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32.4</v>
      </c>
      <c r="AD16" s="879"/>
      <c r="AE16" s="879"/>
      <c r="AF16" s="879"/>
      <c r="AG16" s="880"/>
      <c r="AH16" s="878">
        <v>32.5</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17250853</v>
      </c>
      <c r="BO16" s="799"/>
      <c r="BP16" s="799"/>
      <c r="BQ16" s="799"/>
      <c r="BR16" s="799"/>
      <c r="BS16" s="799"/>
      <c r="BT16" s="799"/>
      <c r="BU16" s="800"/>
      <c r="BV16" s="798">
        <v>16826928</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17724</v>
      </c>
      <c r="AD17" s="752"/>
      <c r="AE17" s="752"/>
      <c r="AF17" s="752"/>
      <c r="AG17" s="753"/>
      <c r="AH17" s="751">
        <v>17819</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11715755</v>
      </c>
      <c r="BO17" s="799"/>
      <c r="BP17" s="799"/>
      <c r="BQ17" s="799"/>
      <c r="BR17" s="799"/>
      <c r="BS17" s="799"/>
      <c r="BT17" s="799"/>
      <c r="BU17" s="800"/>
      <c r="BV17" s="798">
        <v>11513497</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133.09</v>
      </c>
      <c r="M18" s="851"/>
      <c r="N18" s="851"/>
      <c r="O18" s="851"/>
      <c r="P18" s="851"/>
      <c r="Q18" s="851"/>
      <c r="R18" s="852"/>
      <c r="S18" s="852"/>
      <c r="T18" s="852"/>
      <c r="U18" s="852"/>
      <c r="V18" s="853"/>
      <c r="W18" s="869"/>
      <c r="X18" s="870"/>
      <c r="Y18" s="870"/>
      <c r="Z18" s="870"/>
      <c r="AA18" s="870"/>
      <c r="AB18" s="894"/>
      <c r="AC18" s="768">
        <v>64.7</v>
      </c>
      <c r="AD18" s="769"/>
      <c r="AE18" s="769"/>
      <c r="AF18" s="769"/>
      <c r="AG18" s="854"/>
      <c r="AH18" s="768">
        <v>64.2</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19963451</v>
      </c>
      <c r="BO18" s="799"/>
      <c r="BP18" s="799"/>
      <c r="BQ18" s="799"/>
      <c r="BR18" s="799"/>
      <c r="BS18" s="799"/>
      <c r="BT18" s="799"/>
      <c r="BU18" s="800"/>
      <c r="BV18" s="798">
        <v>18880543</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453</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24344694</v>
      </c>
      <c r="BO19" s="799"/>
      <c r="BP19" s="799"/>
      <c r="BQ19" s="799"/>
      <c r="BR19" s="799"/>
      <c r="BS19" s="799"/>
      <c r="BT19" s="799"/>
      <c r="BU19" s="800"/>
      <c r="BV19" s="798">
        <v>23817575</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26106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33865773</v>
      </c>
      <c r="BO22" s="828"/>
      <c r="BP22" s="828"/>
      <c r="BQ22" s="828"/>
      <c r="BR22" s="828"/>
      <c r="BS22" s="828"/>
      <c r="BT22" s="828"/>
      <c r="BU22" s="829"/>
      <c r="BV22" s="827">
        <v>35902525</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15818159</v>
      </c>
      <c r="BO23" s="799"/>
      <c r="BP23" s="799"/>
      <c r="BQ23" s="799"/>
      <c r="BR23" s="799"/>
      <c r="BS23" s="799"/>
      <c r="BT23" s="799"/>
      <c r="BU23" s="800"/>
      <c r="BV23" s="798">
        <v>17239615</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9090</v>
      </c>
      <c r="R24" s="752"/>
      <c r="S24" s="752"/>
      <c r="T24" s="752"/>
      <c r="U24" s="752"/>
      <c r="V24" s="753"/>
      <c r="W24" s="841"/>
      <c r="X24" s="778"/>
      <c r="Y24" s="779"/>
      <c r="Z24" s="754" t="s">
        <v>162</v>
      </c>
      <c r="AA24" s="755"/>
      <c r="AB24" s="755"/>
      <c r="AC24" s="755"/>
      <c r="AD24" s="755"/>
      <c r="AE24" s="755"/>
      <c r="AF24" s="755"/>
      <c r="AG24" s="756"/>
      <c r="AH24" s="751">
        <v>428</v>
      </c>
      <c r="AI24" s="752"/>
      <c r="AJ24" s="752"/>
      <c r="AK24" s="752"/>
      <c r="AL24" s="753"/>
      <c r="AM24" s="751">
        <v>1358044</v>
      </c>
      <c r="AN24" s="752"/>
      <c r="AO24" s="752"/>
      <c r="AP24" s="752"/>
      <c r="AQ24" s="752"/>
      <c r="AR24" s="753"/>
      <c r="AS24" s="751">
        <v>3173</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22339802</v>
      </c>
      <c r="BO24" s="799"/>
      <c r="BP24" s="799"/>
      <c r="BQ24" s="799"/>
      <c r="BR24" s="799"/>
      <c r="BS24" s="799"/>
      <c r="BT24" s="799"/>
      <c r="BU24" s="800"/>
      <c r="BV24" s="798">
        <v>23310145</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7400</v>
      </c>
      <c r="R25" s="752"/>
      <c r="S25" s="752"/>
      <c r="T25" s="752"/>
      <c r="U25" s="752"/>
      <c r="V25" s="753"/>
      <c r="W25" s="841"/>
      <c r="X25" s="778"/>
      <c r="Y25" s="779"/>
      <c r="Z25" s="754" t="s">
        <v>165</v>
      </c>
      <c r="AA25" s="755"/>
      <c r="AB25" s="755"/>
      <c r="AC25" s="755"/>
      <c r="AD25" s="755"/>
      <c r="AE25" s="755"/>
      <c r="AF25" s="755"/>
      <c r="AG25" s="756"/>
      <c r="AH25" s="751" t="s">
        <v>121</v>
      </c>
      <c r="AI25" s="752"/>
      <c r="AJ25" s="752"/>
      <c r="AK25" s="752"/>
      <c r="AL25" s="753"/>
      <c r="AM25" s="751" t="s">
        <v>121</v>
      </c>
      <c r="AN25" s="752"/>
      <c r="AO25" s="752"/>
      <c r="AP25" s="752"/>
      <c r="AQ25" s="752"/>
      <c r="AR25" s="753"/>
      <c r="AS25" s="751" t="s">
        <v>121</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7887488</v>
      </c>
      <c r="BO25" s="828"/>
      <c r="BP25" s="828"/>
      <c r="BQ25" s="828"/>
      <c r="BR25" s="828"/>
      <c r="BS25" s="828"/>
      <c r="BT25" s="828"/>
      <c r="BU25" s="829"/>
      <c r="BV25" s="827">
        <v>8473843</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v>1</v>
      </c>
      <c r="M26" s="752"/>
      <c r="N26" s="752"/>
      <c r="O26" s="752"/>
      <c r="P26" s="753"/>
      <c r="Q26" s="751">
        <v>6550</v>
      </c>
      <c r="R26" s="752"/>
      <c r="S26" s="752"/>
      <c r="T26" s="752"/>
      <c r="U26" s="752"/>
      <c r="V26" s="753"/>
      <c r="W26" s="841"/>
      <c r="X26" s="778"/>
      <c r="Y26" s="779"/>
      <c r="Z26" s="754" t="s">
        <v>168</v>
      </c>
      <c r="AA26" s="809"/>
      <c r="AB26" s="809"/>
      <c r="AC26" s="809"/>
      <c r="AD26" s="809"/>
      <c r="AE26" s="809"/>
      <c r="AF26" s="809"/>
      <c r="AG26" s="810"/>
      <c r="AH26" s="751">
        <v>61</v>
      </c>
      <c r="AI26" s="752"/>
      <c r="AJ26" s="752"/>
      <c r="AK26" s="752"/>
      <c r="AL26" s="753"/>
      <c r="AM26" s="751">
        <v>209779</v>
      </c>
      <c r="AN26" s="752"/>
      <c r="AO26" s="752"/>
      <c r="AP26" s="752"/>
      <c r="AQ26" s="752"/>
      <c r="AR26" s="753"/>
      <c r="AS26" s="751">
        <v>3439</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v>70000</v>
      </c>
      <c r="BO26" s="799"/>
      <c r="BP26" s="799"/>
      <c r="BQ26" s="799"/>
      <c r="BR26" s="799"/>
      <c r="BS26" s="799"/>
      <c r="BT26" s="799"/>
      <c r="BU26" s="800"/>
      <c r="BV26" s="798" t="s">
        <v>121</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170</v>
      </c>
      <c r="F27" s="755"/>
      <c r="G27" s="755"/>
      <c r="H27" s="755"/>
      <c r="I27" s="755"/>
      <c r="J27" s="755"/>
      <c r="K27" s="756"/>
      <c r="L27" s="751">
        <v>1</v>
      </c>
      <c r="M27" s="752"/>
      <c r="N27" s="752"/>
      <c r="O27" s="752"/>
      <c r="P27" s="753"/>
      <c r="Q27" s="751">
        <v>4800</v>
      </c>
      <c r="R27" s="752"/>
      <c r="S27" s="752"/>
      <c r="T27" s="752"/>
      <c r="U27" s="752"/>
      <c r="V27" s="753"/>
      <c r="W27" s="841"/>
      <c r="X27" s="778"/>
      <c r="Y27" s="779"/>
      <c r="Z27" s="754" t="s">
        <v>171</v>
      </c>
      <c r="AA27" s="755"/>
      <c r="AB27" s="755"/>
      <c r="AC27" s="755"/>
      <c r="AD27" s="755"/>
      <c r="AE27" s="755"/>
      <c r="AF27" s="755"/>
      <c r="AG27" s="756"/>
      <c r="AH27" s="751">
        <v>5</v>
      </c>
      <c r="AI27" s="752"/>
      <c r="AJ27" s="752"/>
      <c r="AK27" s="752"/>
      <c r="AL27" s="753"/>
      <c r="AM27" s="751">
        <v>15455</v>
      </c>
      <c r="AN27" s="752"/>
      <c r="AO27" s="752"/>
      <c r="AP27" s="752"/>
      <c r="AQ27" s="752"/>
      <c r="AR27" s="753"/>
      <c r="AS27" s="751">
        <v>3091</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t="s">
        <v>121</v>
      </c>
      <c r="BO27" s="833"/>
      <c r="BP27" s="833"/>
      <c r="BQ27" s="833"/>
      <c r="BR27" s="833"/>
      <c r="BS27" s="833"/>
      <c r="BT27" s="833"/>
      <c r="BU27" s="834"/>
      <c r="BV27" s="832" t="s">
        <v>121</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173</v>
      </c>
      <c r="F28" s="755"/>
      <c r="G28" s="755"/>
      <c r="H28" s="755"/>
      <c r="I28" s="755"/>
      <c r="J28" s="755"/>
      <c r="K28" s="756"/>
      <c r="L28" s="751">
        <v>1</v>
      </c>
      <c r="M28" s="752"/>
      <c r="N28" s="752"/>
      <c r="O28" s="752"/>
      <c r="P28" s="753"/>
      <c r="Q28" s="751">
        <v>4200</v>
      </c>
      <c r="R28" s="752"/>
      <c r="S28" s="752"/>
      <c r="T28" s="752"/>
      <c r="U28" s="752"/>
      <c r="V28" s="753"/>
      <c r="W28" s="841"/>
      <c r="X28" s="778"/>
      <c r="Y28" s="779"/>
      <c r="Z28" s="754" t="s">
        <v>174</v>
      </c>
      <c r="AA28" s="755"/>
      <c r="AB28" s="755"/>
      <c r="AC28" s="755"/>
      <c r="AD28" s="755"/>
      <c r="AE28" s="755"/>
      <c r="AF28" s="755"/>
      <c r="AG28" s="756"/>
      <c r="AH28" s="751" t="s">
        <v>121</v>
      </c>
      <c r="AI28" s="752"/>
      <c r="AJ28" s="752"/>
      <c r="AK28" s="752"/>
      <c r="AL28" s="753"/>
      <c r="AM28" s="751" t="s">
        <v>121</v>
      </c>
      <c r="AN28" s="752"/>
      <c r="AO28" s="752"/>
      <c r="AP28" s="752"/>
      <c r="AQ28" s="752"/>
      <c r="AR28" s="753"/>
      <c r="AS28" s="751" t="s">
        <v>121</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4631468</v>
      </c>
      <c r="BO28" s="828"/>
      <c r="BP28" s="828"/>
      <c r="BQ28" s="828"/>
      <c r="BR28" s="828"/>
      <c r="BS28" s="828"/>
      <c r="BT28" s="828"/>
      <c r="BU28" s="829"/>
      <c r="BV28" s="827">
        <v>4798408</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176</v>
      </c>
      <c r="F29" s="755"/>
      <c r="G29" s="755"/>
      <c r="H29" s="755"/>
      <c r="I29" s="755"/>
      <c r="J29" s="755"/>
      <c r="K29" s="756"/>
      <c r="L29" s="751">
        <v>20</v>
      </c>
      <c r="M29" s="752"/>
      <c r="N29" s="752"/>
      <c r="O29" s="752"/>
      <c r="P29" s="753"/>
      <c r="Q29" s="751">
        <v>3800</v>
      </c>
      <c r="R29" s="752"/>
      <c r="S29" s="752"/>
      <c r="T29" s="752"/>
      <c r="U29" s="752"/>
      <c r="V29" s="753"/>
      <c r="W29" s="842"/>
      <c r="X29" s="843"/>
      <c r="Y29" s="844"/>
      <c r="Z29" s="754" t="s">
        <v>177</v>
      </c>
      <c r="AA29" s="755"/>
      <c r="AB29" s="755"/>
      <c r="AC29" s="755"/>
      <c r="AD29" s="755"/>
      <c r="AE29" s="755"/>
      <c r="AF29" s="755"/>
      <c r="AG29" s="756"/>
      <c r="AH29" s="751">
        <v>433</v>
      </c>
      <c r="AI29" s="752"/>
      <c r="AJ29" s="752"/>
      <c r="AK29" s="752"/>
      <c r="AL29" s="753"/>
      <c r="AM29" s="751">
        <v>1373499</v>
      </c>
      <c r="AN29" s="752"/>
      <c r="AO29" s="752"/>
      <c r="AP29" s="752"/>
      <c r="AQ29" s="752"/>
      <c r="AR29" s="753"/>
      <c r="AS29" s="751">
        <v>3172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1150351</v>
      </c>
      <c r="BO29" s="799"/>
      <c r="BP29" s="799"/>
      <c r="BQ29" s="799"/>
      <c r="BR29" s="799"/>
      <c r="BS29" s="799"/>
      <c r="BT29" s="799"/>
      <c r="BU29" s="800"/>
      <c r="BV29" s="798">
        <v>1122477</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99.8</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3922080</v>
      </c>
      <c r="BO30" s="833"/>
      <c r="BP30" s="833"/>
      <c r="BQ30" s="833"/>
      <c r="BR30" s="833"/>
      <c r="BS30" s="833"/>
      <c r="BT30" s="833"/>
      <c r="BU30" s="834"/>
      <c r="BV30" s="832">
        <v>4209353</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7</v>
      </c>
      <c r="AN34" s="746"/>
      <c r="AO34" s="747" t="str">
        <f>IF('各会計、関係団体の財政状況及び健全化判断比率'!B33="","",'各会計、関係団体の財政状況及び健全化判断比率'!B33)</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11</v>
      </c>
      <c r="BX34" s="746"/>
      <c r="BY34" s="747" t="str">
        <f>IF('各会計、関係団体の財政状況及び健全化判断比率'!B68="","",'各会計、関係団体の財政状況及び健全化判断比率'!B68)</f>
        <v>山口県市町総合事務組合（一般会計）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21</v>
      </c>
      <c r="CP34" s="746"/>
      <c r="CQ34" s="747" t="str">
        <f>IF('各会計、関係団体の財政状況及び健全化判断比率'!BS7="","",'各会計、関係団体の財政状況及び健全化判断比率'!BS7)</f>
        <v>山陽小野田市土地開発公社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v>
      </c>
      <c r="DH34" s="744"/>
      <c r="DI34" s="168"/>
    </row>
    <row r="35" spans="1:113" ht="32.25" customHeight="1" x14ac:dyDescent="0.15">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f t="shared" ref="AM35:AM43" si="0">IF(AO35="","",AM34+1)</f>
        <v>8</v>
      </c>
      <c r="AN35" s="746"/>
      <c r="AO35" s="747" t="str">
        <f>IF('各会計、関係団体の財政状況及び健全化判断比率'!B34="","",'各会計、関係団体の財政状況及び健全化判断比率'!B34)</f>
        <v>工業用水道事業会計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12</v>
      </c>
      <c r="BX35" s="746"/>
      <c r="BY35" s="747" t="str">
        <f>IF('各会計、関係団体の財政状況及び健全化判断比率'!B69="","",'各会計、関係団体の財政状況及び健全化判断比率'!B69)</f>
        <v>山口県市町総合事務組合（退職手当特別会計）</v>
      </c>
      <c r="BZ35" s="747"/>
      <c r="CA35" s="747"/>
      <c r="CB35" s="747"/>
      <c r="CC35" s="747"/>
      <c r="CD35" s="747"/>
      <c r="CE35" s="747"/>
      <c r="CF35" s="747"/>
      <c r="CG35" s="747"/>
      <c r="CH35" s="747"/>
      <c r="CI35" s="747"/>
      <c r="CJ35" s="747"/>
      <c r="CK35" s="747"/>
      <c r="CL35" s="747"/>
      <c r="CM35" s="747"/>
      <c r="CN35" s="163"/>
      <c r="CO35" s="746">
        <f t="shared" ref="CO35:CO43" si="3">IF(CQ35="","",CO34+1)</f>
        <v>22</v>
      </c>
      <c r="CP35" s="746"/>
      <c r="CQ35" s="747" t="str">
        <f>IF('各会計、関係団体の財政状況及び健全化判断比率'!BS8="","",'各会計、関係団体の財政状況及び健全化判断比率'!BS8)</f>
        <v>公立大学法人山陽小野田市立山口東京理科大学</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f t="shared" si="0"/>
        <v>9</v>
      </c>
      <c r="AN36" s="746"/>
      <c r="AO36" s="747" t="str">
        <f>IF('各会計、関係団体の財政状況及び健全化判断比率'!B35="","",'各会計、関係団体の財政状況及び健全化判断比率'!B35)</f>
        <v>病院事業会計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13</v>
      </c>
      <c r="BX36" s="746"/>
      <c r="BY36" s="747" t="str">
        <f>IF('各会計、関係団体の財政状況及び健全化判断比率'!B70="","",'各会計、関係団体の財政状況及び健全化判断比率'!B70)</f>
        <v>山口県市町総合事務組合（消防団員補償等特別会計）</v>
      </c>
      <c r="BZ36" s="747"/>
      <c r="CA36" s="747"/>
      <c r="CB36" s="747"/>
      <c r="CC36" s="747"/>
      <c r="CD36" s="747"/>
      <c r="CE36" s="747"/>
      <c r="CF36" s="747"/>
      <c r="CG36" s="747"/>
      <c r="CH36" s="747"/>
      <c r="CI36" s="747"/>
      <c r="CJ36" s="747"/>
      <c r="CK36" s="747"/>
      <c r="CL36" s="747"/>
      <c r="CM36" s="747"/>
      <c r="CN36" s="163"/>
      <c r="CO36" s="746">
        <f t="shared" si="3"/>
        <v>23</v>
      </c>
      <c r="CP36" s="746"/>
      <c r="CQ36" s="747" t="str">
        <f>IF('各会計、関係団体の財政状況及び健全化判断比率'!BS9="","",'各会計、関係団体の財政状況及び健全化判断比率'!BS9)</f>
        <v>山陽小野田LABVプロジェクト</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5</v>
      </c>
      <c r="V37" s="746"/>
      <c r="W37" s="747" t="str">
        <f>IF('各会計、関係団体の財政状況及び健全化判断比率'!B31="","",'各会計、関係団体の財政状況及び健全化判断比率'!B31)</f>
        <v>駐車場事業特別会計</v>
      </c>
      <c r="X37" s="747"/>
      <c r="Y37" s="747"/>
      <c r="Z37" s="747"/>
      <c r="AA37" s="747"/>
      <c r="AB37" s="747"/>
      <c r="AC37" s="747"/>
      <c r="AD37" s="747"/>
      <c r="AE37" s="747"/>
      <c r="AF37" s="747"/>
      <c r="AG37" s="747"/>
      <c r="AH37" s="747"/>
      <c r="AI37" s="747"/>
      <c r="AJ37" s="747"/>
      <c r="AK37" s="747"/>
      <c r="AL37" s="163"/>
      <c r="AM37" s="746">
        <f t="shared" si="0"/>
        <v>10</v>
      </c>
      <c r="AN37" s="746"/>
      <c r="AO37" s="747" t="str">
        <f>IF('各会計、関係団体の財政状況及び健全化判断比率'!B36="","",'各会計、関係団体の財政状況及び健全化判断比率'!B36)</f>
        <v>下水道事業会計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14</v>
      </c>
      <c r="BX37" s="746"/>
      <c r="BY37" s="747" t="str">
        <f>IF('各会計、関係団体の財政状況及び健全化判断比率'!B71="","",'各会計、関係団体の財政状況及び健全化判断比率'!B71)</f>
        <v>山口県市町総合事務組合（非常勤職員公務災害補償特別会計）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f t="shared" si="4"/>
        <v>6</v>
      </c>
      <c r="V38" s="746"/>
      <c r="W38" s="747" t="str">
        <f>IF('各会計、関係団体の財政状況及び健全化判断比率'!B32="","",'各会計、関係団体の財政状況及び健全化判断比率'!B32)</f>
        <v>小型自動車競走事業特別会計</v>
      </c>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15</v>
      </c>
      <c r="BX38" s="746"/>
      <c r="BY38" s="747" t="str">
        <f>IF('各会計、関係団体の財政状況及び健全化判断比率'!B72="","",'各会計、関係団体の財政状況及び健全化判断比率'!B72)</f>
        <v>山口県市町総合事務組合（山口県市町公平委員会特別会計）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16</v>
      </c>
      <c r="BX39" s="746"/>
      <c r="BY39" s="747" t="str">
        <f>IF('各会計、関係団体の財政状況及び健全化判断比率'!B73="","",'各会計、関係団体の財政状況及び健全化判断比率'!B73)</f>
        <v>山口県市町総合事務組合（交通災害共済特別会計）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17</v>
      </c>
      <c r="BX40" s="746"/>
      <c r="BY40" s="747" t="str">
        <f>IF('各会計、関係団体の財政状況及び健全化判断比率'!B74="","",'各会計、関係団体の財政状況及び健全化判断比率'!B74)</f>
        <v>山口県市町総合事務組合（山口県自治会館管理特別会計）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18</v>
      </c>
      <c r="BX41" s="746"/>
      <c r="BY41" s="747" t="str">
        <f>IF('各会計、関係団体の財政状況及び健全化判断比率'!B75="","",'各会計、関係団体の財政状況及び健全化判断比率'!B75)</f>
        <v>山口県後期高齢者医療広域連合（一般会計）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19</v>
      </c>
      <c r="BX42" s="746"/>
      <c r="BY42" s="747" t="str">
        <f>IF('各会計、関係団体の財政状況及び健全化判断比率'!B76="","",'各会計、関係団体の財政状況及び健全化判断比率'!B76)</f>
        <v>山口県後期高齢者医療広域連合（後期高齢者医療特別会計）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20</v>
      </c>
      <c r="BX43" s="746"/>
      <c r="BY43" s="747" t="str">
        <f>IF('各会計、関係団体の財政状況及び健全化判断比率'!B77="","",'各会計、関係団体の財政状況及び健全化判断比率'!B77)</f>
        <v>宇部・山陽小野田消防組合（一般会計）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szJgs+EIlQHtMaaa8AanBlI4a787l5iAPrBfr2SpIDiEab9v7Uy5GkZSRsCxNfVkKD9I4kShzD7unYXvk7WOCA==" saltValue="osTgVMnYZx39g1B2wEpf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t="s">
        <v>538</v>
      </c>
      <c r="G34" s="33" t="s">
        <v>539</v>
      </c>
      <c r="H34" s="33" t="s">
        <v>540</v>
      </c>
      <c r="I34" s="33" t="s">
        <v>541</v>
      </c>
      <c r="J34" s="34" t="s">
        <v>542</v>
      </c>
      <c r="K34" s="22"/>
      <c r="L34" s="22"/>
      <c r="M34" s="22"/>
      <c r="N34" s="22"/>
      <c r="O34" s="22"/>
      <c r="P34" s="22"/>
    </row>
    <row r="35" spans="1:16" ht="39" customHeight="1" x14ac:dyDescent="0.15">
      <c r="A35" s="22"/>
      <c r="B35" s="35"/>
      <c r="C35" s="1132" t="s">
        <v>543</v>
      </c>
      <c r="D35" s="1132"/>
      <c r="E35" s="1133"/>
      <c r="F35" s="36">
        <v>8.65</v>
      </c>
      <c r="G35" s="37">
        <v>8.68</v>
      </c>
      <c r="H35" s="37">
        <v>8.73</v>
      </c>
      <c r="I35" s="37">
        <v>8.6199999999999992</v>
      </c>
      <c r="J35" s="38">
        <v>7.57</v>
      </c>
      <c r="K35" s="22"/>
      <c r="L35" s="22"/>
      <c r="M35" s="22"/>
      <c r="N35" s="22"/>
      <c r="O35" s="22"/>
      <c r="P35" s="22"/>
    </row>
    <row r="36" spans="1:16" ht="39" customHeight="1" x14ac:dyDescent="0.15">
      <c r="A36" s="22"/>
      <c r="B36" s="35"/>
      <c r="C36" s="1132" t="s">
        <v>544</v>
      </c>
      <c r="D36" s="1132"/>
      <c r="E36" s="1133"/>
      <c r="F36" s="36">
        <v>4.58</v>
      </c>
      <c r="G36" s="37">
        <v>5.08</v>
      </c>
      <c r="H36" s="37">
        <v>5.36</v>
      </c>
      <c r="I36" s="37">
        <v>5.54</v>
      </c>
      <c r="J36" s="38">
        <v>5.69</v>
      </c>
      <c r="K36" s="22"/>
      <c r="L36" s="22"/>
      <c r="M36" s="22"/>
      <c r="N36" s="22"/>
      <c r="O36" s="22"/>
      <c r="P36" s="22"/>
    </row>
    <row r="37" spans="1:16" ht="39" customHeight="1" x14ac:dyDescent="0.15">
      <c r="A37" s="22"/>
      <c r="B37" s="35"/>
      <c r="C37" s="1132" t="s">
        <v>545</v>
      </c>
      <c r="D37" s="1132"/>
      <c r="E37" s="1133"/>
      <c r="F37" s="36">
        <v>1.44</v>
      </c>
      <c r="G37" s="37">
        <v>3.74</v>
      </c>
      <c r="H37" s="37">
        <v>5.91</v>
      </c>
      <c r="I37" s="37">
        <v>5.17</v>
      </c>
      <c r="J37" s="38">
        <v>4</v>
      </c>
      <c r="K37" s="22"/>
      <c r="L37" s="22"/>
      <c r="M37" s="22"/>
      <c r="N37" s="22"/>
      <c r="O37" s="22"/>
      <c r="P37" s="22"/>
    </row>
    <row r="38" spans="1:16" ht="39" customHeight="1" x14ac:dyDescent="0.15">
      <c r="A38" s="22"/>
      <c r="B38" s="35"/>
      <c r="C38" s="1132" t="s">
        <v>546</v>
      </c>
      <c r="D38" s="1132"/>
      <c r="E38" s="1133"/>
      <c r="F38" s="36">
        <v>2.4700000000000002</v>
      </c>
      <c r="G38" s="37">
        <v>6.27</v>
      </c>
      <c r="H38" s="37">
        <v>3.43</v>
      </c>
      <c r="I38" s="37">
        <v>2.2799999999999998</v>
      </c>
      <c r="J38" s="38">
        <v>2.39</v>
      </c>
      <c r="K38" s="22"/>
      <c r="L38" s="22"/>
      <c r="M38" s="22"/>
      <c r="N38" s="22"/>
      <c r="O38" s="22"/>
      <c r="P38" s="22"/>
    </row>
    <row r="39" spans="1:16" ht="39" customHeight="1" x14ac:dyDescent="0.15">
      <c r="A39" s="22"/>
      <c r="B39" s="35"/>
      <c r="C39" s="1132" t="s">
        <v>547</v>
      </c>
      <c r="D39" s="1132"/>
      <c r="E39" s="1133"/>
      <c r="F39" s="36">
        <v>0.81</v>
      </c>
      <c r="G39" s="37">
        <v>0.99</v>
      </c>
      <c r="H39" s="37">
        <v>1.1399999999999999</v>
      </c>
      <c r="I39" s="37">
        <v>1.34</v>
      </c>
      <c r="J39" s="38">
        <v>1.23</v>
      </c>
      <c r="K39" s="22"/>
      <c r="L39" s="22"/>
      <c r="M39" s="22"/>
      <c r="N39" s="22"/>
      <c r="O39" s="22"/>
      <c r="P39" s="22"/>
    </row>
    <row r="40" spans="1:16" ht="39" customHeight="1" x14ac:dyDescent="0.15">
      <c r="A40" s="22"/>
      <c r="B40" s="35"/>
      <c r="C40" s="1132" t="s">
        <v>548</v>
      </c>
      <c r="D40" s="1132"/>
      <c r="E40" s="1133"/>
      <c r="F40" s="36">
        <v>0.96</v>
      </c>
      <c r="G40" s="37">
        <v>0.9</v>
      </c>
      <c r="H40" s="37">
        <v>0.51</v>
      </c>
      <c r="I40" s="37">
        <v>0.48</v>
      </c>
      <c r="J40" s="38">
        <v>0.82</v>
      </c>
      <c r="K40" s="22"/>
      <c r="L40" s="22"/>
      <c r="M40" s="22"/>
      <c r="N40" s="22"/>
      <c r="O40" s="22"/>
      <c r="P40" s="22"/>
    </row>
    <row r="41" spans="1:16" ht="39" customHeight="1" x14ac:dyDescent="0.15">
      <c r="A41" s="22"/>
      <c r="B41" s="35"/>
      <c r="C41" s="1132" t="s">
        <v>549</v>
      </c>
      <c r="D41" s="1132"/>
      <c r="E41" s="1133"/>
      <c r="F41" s="36">
        <v>1.1299999999999999</v>
      </c>
      <c r="G41" s="37">
        <v>1.53</v>
      </c>
      <c r="H41" s="37">
        <v>1.46</v>
      </c>
      <c r="I41" s="37">
        <v>0.91</v>
      </c>
      <c r="J41" s="38">
        <v>0.51</v>
      </c>
      <c r="K41" s="22"/>
      <c r="L41" s="22"/>
      <c r="M41" s="22"/>
      <c r="N41" s="22"/>
      <c r="O41" s="22"/>
      <c r="P41" s="22"/>
    </row>
    <row r="42" spans="1:16" ht="39" customHeight="1" x14ac:dyDescent="0.15">
      <c r="A42" s="22"/>
      <c r="B42" s="39"/>
      <c r="C42" s="1132" t="s">
        <v>550</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551</v>
      </c>
      <c r="D43" s="1134"/>
      <c r="E43" s="1135"/>
      <c r="F43" s="41">
        <v>0.12</v>
      </c>
      <c r="G43" s="42">
        <v>0.13</v>
      </c>
      <c r="H43" s="42">
        <v>0.17</v>
      </c>
      <c r="I43" s="42">
        <v>0.23</v>
      </c>
      <c r="J43" s="43">
        <v>0.28999999999999998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LuNaem2sQYcHahKlZ8BDQd7UuWbWTzh45ZdkJ6Km22k2NY4ALMI777DUer27yTOUp5d+4WTbrsxBHvJQhccig==" saltValue="nrqzhnMRzPNvQeWdyacT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3156</v>
      </c>
      <c r="L45" s="58">
        <v>3408</v>
      </c>
      <c r="M45" s="58">
        <v>3738</v>
      </c>
      <c r="N45" s="58">
        <v>3826</v>
      </c>
      <c r="O45" s="59">
        <v>3582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1083</v>
      </c>
      <c r="L48" s="62">
        <v>1091</v>
      </c>
      <c r="M48" s="62">
        <v>1107</v>
      </c>
      <c r="N48" s="62">
        <v>1180</v>
      </c>
      <c r="O48" s="63">
        <v>987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35</v>
      </c>
      <c r="L49" s="62">
        <v>35</v>
      </c>
      <c r="M49" s="62">
        <v>89</v>
      </c>
      <c r="N49" s="62">
        <v>55</v>
      </c>
      <c r="O49" s="63">
        <v>53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131</v>
      </c>
      <c r="L50" s="62">
        <v>3</v>
      </c>
      <c r="M50" s="62">
        <v>1</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3097</v>
      </c>
      <c r="L52" s="62">
        <v>3202</v>
      </c>
      <c r="M52" s="62">
        <v>3286</v>
      </c>
      <c r="N52" s="62">
        <v>3372</v>
      </c>
      <c r="O52" s="63">
        <v>3168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1308</v>
      </c>
      <c r="L53" s="67">
        <v>1335</v>
      </c>
      <c r="M53" s="67">
        <v>1649</v>
      </c>
      <c r="N53" s="67">
        <v>1689</v>
      </c>
      <c r="O53" s="68">
        <v>1454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xtdrb12+lXgSL9VesN2dKjHkbF7mXVaEECL/wUe703xYvZU27vBfDehvyULolgzvMFNJIWHobsL+qtGMuddmg==" saltValue="ka/DxbexYh1cx8ynpfhp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40363</v>
      </c>
      <c r="J41" s="331">
        <v>40152</v>
      </c>
      <c r="K41" s="331">
        <v>38089</v>
      </c>
      <c r="L41" s="331">
        <v>35903</v>
      </c>
      <c r="M41" s="332">
        <v>33866</v>
      </c>
    </row>
    <row r="42" spans="2:13" ht="27.75" customHeight="1" x14ac:dyDescent="0.15">
      <c r="B42" s="1171"/>
      <c r="C42" s="1172"/>
      <c r="D42" s="104"/>
      <c r="E42" s="1175" t="s">
        <v>32</v>
      </c>
      <c r="F42" s="1175"/>
      <c r="G42" s="1175"/>
      <c r="H42" s="1176"/>
      <c r="I42" s="333">
        <v>4</v>
      </c>
      <c r="J42" s="334">
        <v>1</v>
      </c>
      <c r="K42" s="334" t="s">
        <v>490</v>
      </c>
      <c r="L42" s="334" t="s">
        <v>490</v>
      </c>
      <c r="M42" s="335" t="s">
        <v>490</v>
      </c>
    </row>
    <row r="43" spans="2:13" ht="27.75" customHeight="1" x14ac:dyDescent="0.15">
      <c r="B43" s="1171"/>
      <c r="C43" s="1172"/>
      <c r="D43" s="104"/>
      <c r="E43" s="1175" t="s">
        <v>33</v>
      </c>
      <c r="F43" s="1175"/>
      <c r="G43" s="1175"/>
      <c r="H43" s="1176"/>
      <c r="I43" s="333">
        <v>13466</v>
      </c>
      <c r="J43" s="334">
        <v>13445</v>
      </c>
      <c r="K43" s="334">
        <v>12686</v>
      </c>
      <c r="L43" s="334">
        <v>12154</v>
      </c>
      <c r="M43" s="335">
        <v>11662</v>
      </c>
    </row>
    <row r="44" spans="2:13" ht="27.75" customHeight="1" x14ac:dyDescent="0.15">
      <c r="B44" s="1171"/>
      <c r="C44" s="1172"/>
      <c r="D44" s="104"/>
      <c r="E44" s="1175" t="s">
        <v>34</v>
      </c>
      <c r="F44" s="1175"/>
      <c r="G44" s="1175"/>
      <c r="H44" s="1176"/>
      <c r="I44" s="333">
        <v>293</v>
      </c>
      <c r="J44" s="334">
        <v>258</v>
      </c>
      <c r="K44" s="334">
        <v>170</v>
      </c>
      <c r="L44" s="334">
        <v>139</v>
      </c>
      <c r="M44" s="335">
        <v>295</v>
      </c>
    </row>
    <row r="45" spans="2:13" ht="27.75" customHeight="1" x14ac:dyDescent="0.15">
      <c r="B45" s="1171"/>
      <c r="C45" s="1172"/>
      <c r="D45" s="104"/>
      <c r="E45" s="1175" t="s">
        <v>35</v>
      </c>
      <c r="F45" s="1175"/>
      <c r="G45" s="1175"/>
      <c r="H45" s="1176"/>
      <c r="I45" s="333">
        <v>4282</v>
      </c>
      <c r="J45" s="334">
        <v>4313</v>
      </c>
      <c r="K45" s="334">
        <v>4353</v>
      </c>
      <c r="L45" s="334">
        <v>4513</v>
      </c>
      <c r="M45" s="335">
        <v>4369</v>
      </c>
    </row>
    <row r="46" spans="2:13" ht="27.75" customHeight="1" x14ac:dyDescent="0.15">
      <c r="B46" s="1171"/>
      <c r="C46" s="1172"/>
      <c r="D46" s="105"/>
      <c r="E46" s="1175" t="s">
        <v>36</v>
      </c>
      <c r="F46" s="1175"/>
      <c r="G46" s="1175"/>
      <c r="H46" s="1176"/>
      <c r="I46" s="333">
        <v>119</v>
      </c>
      <c r="J46" s="334">
        <v>49</v>
      </c>
      <c r="K46" s="334">
        <v>79</v>
      </c>
      <c r="L46" s="334">
        <v>176</v>
      </c>
      <c r="M46" s="335">
        <v>48</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9791</v>
      </c>
      <c r="J50" s="334">
        <v>10997</v>
      </c>
      <c r="K50" s="334">
        <v>12152</v>
      </c>
      <c r="L50" s="334">
        <v>12493</v>
      </c>
      <c r="M50" s="335">
        <v>12746</v>
      </c>
    </row>
    <row r="51" spans="2:13" ht="27.75" customHeight="1" x14ac:dyDescent="0.15">
      <c r="B51" s="1171"/>
      <c r="C51" s="1172"/>
      <c r="D51" s="104"/>
      <c r="E51" s="1175" t="s">
        <v>42</v>
      </c>
      <c r="F51" s="1175"/>
      <c r="G51" s="1175"/>
      <c r="H51" s="1176"/>
      <c r="I51" s="333">
        <v>5223</v>
      </c>
      <c r="J51" s="334">
        <v>5073</v>
      </c>
      <c r="K51" s="334">
        <v>4787</v>
      </c>
      <c r="L51" s="334">
        <v>4669</v>
      </c>
      <c r="M51" s="335">
        <v>4870</v>
      </c>
    </row>
    <row r="52" spans="2:13" ht="27.75" customHeight="1" x14ac:dyDescent="0.15">
      <c r="B52" s="1173"/>
      <c r="C52" s="1174"/>
      <c r="D52" s="104"/>
      <c r="E52" s="1175" t="s">
        <v>43</v>
      </c>
      <c r="F52" s="1175"/>
      <c r="G52" s="1175"/>
      <c r="H52" s="1176"/>
      <c r="I52" s="333">
        <v>34303</v>
      </c>
      <c r="J52" s="334">
        <v>33350</v>
      </c>
      <c r="K52" s="334">
        <v>31427</v>
      </c>
      <c r="L52" s="334">
        <v>29476</v>
      </c>
      <c r="M52" s="335">
        <v>27573</v>
      </c>
    </row>
    <row r="53" spans="2:13" ht="27.75" customHeight="1" thickBot="1" x14ac:dyDescent="0.2">
      <c r="B53" s="1177" t="s">
        <v>19</v>
      </c>
      <c r="C53" s="1178"/>
      <c r="D53" s="108"/>
      <c r="E53" s="1179" t="s">
        <v>44</v>
      </c>
      <c r="F53" s="1179"/>
      <c r="G53" s="1179"/>
      <c r="H53" s="1180"/>
      <c r="I53" s="336">
        <v>9209</v>
      </c>
      <c r="J53" s="337">
        <v>8798</v>
      </c>
      <c r="K53" s="337">
        <v>7012</v>
      </c>
      <c r="L53" s="337">
        <v>6247</v>
      </c>
      <c r="M53" s="338">
        <v>5051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tPFt8A0SgWFWmThqSs77g7HaCdrRABzHgwbQF21syB4GVC+pslYhpMXkOkpvrhfryjQPgHm4VkYHMwAjBNDA==" saltValue="/h2pK5RxY3uWi4Kn7tom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4804</v>
      </c>
      <c r="G55" s="339">
        <v>4798</v>
      </c>
      <c r="H55" s="340">
        <v>4631</v>
      </c>
    </row>
    <row r="56" spans="2:8" ht="52.5" customHeight="1" x14ac:dyDescent="0.15">
      <c r="B56" s="120"/>
      <c r="C56" s="1198" t="s">
        <v>47</v>
      </c>
      <c r="D56" s="1198"/>
      <c r="E56" s="1199"/>
      <c r="F56" s="341">
        <v>1194</v>
      </c>
      <c r="G56" s="341">
        <v>1122</v>
      </c>
      <c r="H56" s="342">
        <v>1150</v>
      </c>
    </row>
    <row r="57" spans="2:8" ht="53.25" customHeight="1" x14ac:dyDescent="0.15">
      <c r="B57" s="120"/>
      <c r="C57" s="1200" t="s">
        <v>48</v>
      </c>
      <c r="D57" s="1200"/>
      <c r="E57" s="1201"/>
      <c r="F57" s="343">
        <v>4096</v>
      </c>
      <c r="G57" s="343">
        <v>4209</v>
      </c>
      <c r="H57" s="344">
        <v>3922</v>
      </c>
    </row>
    <row r="58" spans="2:8" ht="45.75" customHeight="1" x14ac:dyDescent="0.15">
      <c r="B58" s="121"/>
      <c r="C58" s="1188" t="s">
        <v>557</v>
      </c>
      <c r="D58" s="1189"/>
      <c r="E58" s="1190"/>
      <c r="F58" s="345">
        <v>747</v>
      </c>
      <c r="G58" s="345">
        <v>880</v>
      </c>
      <c r="H58" s="346">
        <v>1064</v>
      </c>
    </row>
    <row r="59" spans="2:8" ht="45.75" customHeight="1" x14ac:dyDescent="0.15">
      <c r="B59" s="121"/>
      <c r="C59" s="1188" t="s">
        <v>558</v>
      </c>
      <c r="D59" s="1189"/>
      <c r="E59" s="1190"/>
      <c r="F59" s="345">
        <v>1148</v>
      </c>
      <c r="G59" s="345">
        <v>1248</v>
      </c>
      <c r="H59" s="346">
        <v>938</v>
      </c>
    </row>
    <row r="60" spans="2:8" ht="45.75" customHeight="1" x14ac:dyDescent="0.15">
      <c r="B60" s="121"/>
      <c r="C60" s="1188" t="s">
        <v>559</v>
      </c>
      <c r="D60" s="1189"/>
      <c r="E60" s="1190"/>
      <c r="F60" s="345">
        <v>1086</v>
      </c>
      <c r="G60" s="345">
        <v>959</v>
      </c>
      <c r="H60" s="346">
        <v>800</v>
      </c>
    </row>
    <row r="61" spans="2:8" ht="45.75" customHeight="1" x14ac:dyDescent="0.15">
      <c r="B61" s="121"/>
      <c r="C61" s="1188" t="s">
        <v>560</v>
      </c>
      <c r="D61" s="1189"/>
      <c r="E61" s="1190"/>
      <c r="F61" s="345">
        <v>205</v>
      </c>
      <c r="G61" s="345">
        <v>305</v>
      </c>
      <c r="H61" s="346">
        <v>407</v>
      </c>
    </row>
    <row r="62" spans="2:8" ht="45.75" customHeight="1" thickBot="1" x14ac:dyDescent="0.2">
      <c r="B62" s="122"/>
      <c r="C62" s="1191" t="s">
        <v>561</v>
      </c>
      <c r="D62" s="1192"/>
      <c r="E62" s="1193"/>
      <c r="F62" s="347">
        <v>285</v>
      </c>
      <c r="G62" s="347">
        <v>275</v>
      </c>
      <c r="H62" s="348">
        <v>258</v>
      </c>
    </row>
    <row r="63" spans="2:8" ht="52.5" customHeight="1" thickBot="1" x14ac:dyDescent="0.2">
      <c r="B63" s="123"/>
      <c r="C63" s="1194" t="s">
        <v>49</v>
      </c>
      <c r="D63" s="1194"/>
      <c r="E63" s="1195"/>
      <c r="F63" s="349">
        <v>10093</v>
      </c>
      <c r="G63" s="349">
        <v>10130</v>
      </c>
      <c r="H63" s="350">
        <v>9704</v>
      </c>
    </row>
    <row r="64" spans="2:8" x14ac:dyDescent="0.15"/>
  </sheetData>
  <sheetProtection algorithmName="SHA-512" hashValue="9DWf0ObfOrmCzhZzxPpJtkGQmk02iHe3v+nz2Ix2JipatNAurhN8Iov0l67ZFOtLskV5hcJKj9C5eD8gd/3cOg==" saltValue="gMjHhMyFKOCJyBKyKTJE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39008</v>
      </c>
      <c r="E3" s="142"/>
      <c r="F3" s="143">
        <v>63812</v>
      </c>
      <c r="G3" s="144"/>
      <c r="H3" s="145"/>
    </row>
    <row r="4" spans="1:8" x14ac:dyDescent="0.15">
      <c r="A4" s="146"/>
      <c r="B4" s="147"/>
      <c r="C4" s="148"/>
      <c r="D4" s="149">
        <v>29973</v>
      </c>
      <c r="E4" s="150"/>
      <c r="F4" s="151">
        <v>33848</v>
      </c>
      <c r="G4" s="152"/>
      <c r="H4" s="153"/>
    </row>
    <row r="5" spans="1:8" x14ac:dyDescent="0.15">
      <c r="A5" s="134" t="s">
        <v>522</v>
      </c>
      <c r="B5" s="139"/>
      <c r="C5" s="140"/>
      <c r="D5" s="141">
        <v>44226</v>
      </c>
      <c r="E5" s="142"/>
      <c r="F5" s="143">
        <v>54225</v>
      </c>
      <c r="G5" s="144"/>
      <c r="H5" s="145"/>
    </row>
    <row r="6" spans="1:8" x14ac:dyDescent="0.15">
      <c r="A6" s="146"/>
      <c r="B6" s="147"/>
      <c r="C6" s="148"/>
      <c r="D6" s="149">
        <v>34043</v>
      </c>
      <c r="E6" s="150"/>
      <c r="F6" s="151">
        <v>27337</v>
      </c>
      <c r="G6" s="152"/>
      <c r="H6" s="153"/>
    </row>
    <row r="7" spans="1:8" x14ac:dyDescent="0.15">
      <c r="A7" s="134" t="s">
        <v>523</v>
      </c>
      <c r="B7" s="139"/>
      <c r="C7" s="140"/>
      <c r="D7" s="141">
        <v>33341</v>
      </c>
      <c r="E7" s="142"/>
      <c r="F7" s="143">
        <v>54016</v>
      </c>
      <c r="G7" s="144"/>
      <c r="H7" s="145"/>
    </row>
    <row r="8" spans="1:8" x14ac:dyDescent="0.15">
      <c r="A8" s="146"/>
      <c r="B8" s="147"/>
      <c r="C8" s="148"/>
      <c r="D8" s="149">
        <v>18138</v>
      </c>
      <c r="E8" s="150"/>
      <c r="F8" s="151">
        <v>28078</v>
      </c>
      <c r="G8" s="152"/>
      <c r="H8" s="153"/>
    </row>
    <row r="9" spans="1:8" x14ac:dyDescent="0.15">
      <c r="A9" s="134" t="s">
        <v>524</v>
      </c>
      <c r="B9" s="139"/>
      <c r="C9" s="140"/>
      <c r="D9" s="141">
        <v>40831</v>
      </c>
      <c r="E9" s="142"/>
      <c r="F9" s="143">
        <v>52786</v>
      </c>
      <c r="G9" s="144"/>
      <c r="H9" s="145"/>
    </row>
    <row r="10" spans="1:8" x14ac:dyDescent="0.15">
      <c r="A10" s="146"/>
      <c r="B10" s="147"/>
      <c r="C10" s="148"/>
      <c r="D10" s="149">
        <v>25531</v>
      </c>
      <c r="E10" s="150"/>
      <c r="F10" s="151">
        <v>28742</v>
      </c>
      <c r="G10" s="152"/>
      <c r="H10" s="153"/>
    </row>
    <row r="11" spans="1:8" x14ac:dyDescent="0.15">
      <c r="A11" s="134" t="s">
        <v>525</v>
      </c>
      <c r="B11" s="139"/>
      <c r="C11" s="140"/>
      <c r="D11" s="141">
        <v>38723</v>
      </c>
      <c r="E11" s="142"/>
      <c r="F11" s="143">
        <v>58465</v>
      </c>
      <c r="G11" s="144"/>
      <c r="H11" s="145"/>
    </row>
    <row r="12" spans="1:8" x14ac:dyDescent="0.15">
      <c r="A12" s="146"/>
      <c r="B12" s="147"/>
      <c r="C12" s="154"/>
      <c r="D12" s="149">
        <v>29337</v>
      </c>
      <c r="E12" s="150"/>
      <c r="F12" s="151">
        <v>34452</v>
      </c>
      <c r="G12" s="152"/>
      <c r="H12" s="153"/>
    </row>
    <row r="13" spans="1:8" x14ac:dyDescent="0.15">
      <c r="A13" s="134"/>
      <c r="B13" s="139"/>
      <c r="C13" s="140"/>
      <c r="D13" s="141">
        <v>39226</v>
      </c>
      <c r="E13" s="142"/>
      <c r="F13" s="143">
        <v>56661</v>
      </c>
      <c r="G13" s="155"/>
      <c r="H13" s="145"/>
    </row>
    <row r="14" spans="1:8" x14ac:dyDescent="0.15">
      <c r="A14" s="146"/>
      <c r="B14" s="147"/>
      <c r="C14" s="148"/>
      <c r="D14" s="149">
        <v>27404</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2.4700000000000002</v>
      </c>
      <c r="C19" s="156">
        <f>ROUND(VALUE(SUBSTITUTE(実質収支比率等に係る経年分析!G$48,"▲","-")),2)</f>
        <v>6.27</v>
      </c>
      <c r="D19" s="156">
        <f>ROUND(VALUE(SUBSTITUTE(実質収支比率等に係る経年分析!H$48,"▲","-")),2)</f>
        <v>3.44</v>
      </c>
      <c r="E19" s="156">
        <f>ROUND(VALUE(SUBSTITUTE(実質収支比率等に係る経年分析!I$48,"▲","-")),2)</f>
        <v>2.2799999999999998</v>
      </c>
      <c r="F19" s="156">
        <f>ROUND(VALUE(SUBSTITUTE(実質収支比率等に係る経年分析!J$48,"▲","-")),2)</f>
        <v>2.4</v>
      </c>
    </row>
    <row r="20" spans="1:11" x14ac:dyDescent="0.15">
      <c r="A20" s="156" t="s">
        <v>53</v>
      </c>
      <c r="B20" s="156">
        <f>ROUND(VALUE(SUBSTITUTE(実質収支比率等に係る経年分析!F$47,"▲","-")),2)</f>
        <v>24.05</v>
      </c>
      <c r="C20" s="156">
        <f>ROUND(VALUE(SUBSTITUTE(実質収支比率等に係る経年分析!G$47,"▲","-")),2)</f>
        <v>24.28</v>
      </c>
      <c r="D20" s="156">
        <f>ROUND(VALUE(SUBSTITUTE(実質収支比率等に係る経年分析!H$47,"▲","-")),2)</f>
        <v>25.53</v>
      </c>
      <c r="E20" s="156">
        <f>ROUND(VALUE(SUBSTITUTE(実質収支比率等に係る経年分析!I$47,"▲","-")),2)</f>
        <v>24.65</v>
      </c>
      <c r="F20" s="156">
        <f>ROUND(VALUE(SUBSTITUTE(実質収支比率等に係る経年分析!J$47,"▲","-")),2)</f>
        <v>23.32</v>
      </c>
    </row>
    <row r="21" spans="1:11" x14ac:dyDescent="0.15">
      <c r="A21" s="156" t="s">
        <v>54</v>
      </c>
      <c r="B21" s="156">
        <f>IF(ISNUMBER(VALUE(SUBSTITUTE(実質収支比率等に係る経年分析!F$49,"▲","-"))),ROUND(VALUE(SUBSTITUTE(実質収支比率等に係る経年分析!F$49,"▲","-")),2),NA())</f>
        <v>-0.26</v>
      </c>
      <c r="C21" s="156">
        <f>IF(ISNUMBER(VALUE(SUBSTITUTE(実質収支比率等に係る経年分析!G$49,"▲","-"))),ROUND(VALUE(SUBSTITUTE(実質収支比率等に係る経年分析!G$49,"▲","-")),2),NA())</f>
        <v>4.95</v>
      </c>
      <c r="D21" s="156">
        <f>IF(ISNUMBER(VALUE(SUBSTITUTE(実質収支比率等に係る経年分析!H$49,"▲","-"))),ROUND(VALUE(SUBSTITUTE(実質収支比率等に係る経年分析!H$49,"▲","-")),2),NA())</f>
        <v>-1.81</v>
      </c>
      <c r="E21" s="156">
        <f>IF(ISNUMBER(VALUE(SUBSTITUTE(実質収支比率等に係る経年分析!I$49,"▲","-"))),ROUND(VALUE(SUBSTITUTE(実質収支比率等に係る経年分析!I$49,"▲","-")),2),NA())</f>
        <v>-1.07</v>
      </c>
      <c r="F21" s="156">
        <f>IF(ISNUMBER(VALUE(SUBSTITUTE(実質収支比率等に係る経年分析!J$49,"▲","-"))),ROUND(VALUE(SUBSTITUTE(実質収支比率等に係る経年分析!J$49,"▲","-")),2),NA())</f>
        <v>-0.68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0.28999999999999998</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1.1299999999999999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1.53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1.46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0.91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0.51</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0.96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0.82</v>
      </c>
    </row>
    <row r="31" spans="1:11" x14ac:dyDescent="0.1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1.1399999999999999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1.23</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2.4700000000000002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6.27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2.2799999999999998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2.39</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8.6199999999999992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7.57</v>
      </c>
    </row>
    <row r="36" spans="1:16" x14ac:dyDescent="0.15">
      <c r="A36" s="157" t="str">
        <f>IF(連結実質赤字比率に係る赤字・黒字の構成分析!C$34="",NA(),連結実質赤字比率に係る赤字・黒字の構成分析!C$34)</f>
        <v>小型自動車競走事業特別会計</v>
      </c>
      <c r="B36" s="157">
        <f>IF(ROUND(VALUE(SUBSTITUTE(連結実質赤字比率に係る赤字・黒字の構成分析!F$34,"▲", "-")), 2) &lt; 0, ABS(ROUND(VALUE(SUBSTITUTE(連結実質赤字比率に係る赤字・黒字の構成分析!F$34,"▲", "-")), 2)), NA())</f>
        <v>6.45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5.55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4.8899999999999997</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4.05</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3.23</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3097</v>
      </c>
      <c r="E42" s="158"/>
      <c r="F42" s="158"/>
      <c r="G42" s="158">
        <f>'実質公債費比率（分子）の構造'!L$52</f>
        <v>3202</v>
      </c>
      <c r="H42" s="158"/>
      <c r="I42" s="158"/>
      <c r="J42" s="158">
        <f>'実質公債費比率（分子）の構造'!M$52</f>
        <v>3286</v>
      </c>
      <c r="K42" s="158"/>
      <c r="L42" s="158"/>
      <c r="M42" s="158">
        <f>'実質公債費比率（分子）の構造'!N$52</f>
        <v>3372</v>
      </c>
      <c r="N42" s="158"/>
      <c r="O42" s="158"/>
      <c r="P42" s="158">
        <f>'実質公債費比率（分子）の構造'!O$52</f>
        <v>3168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131</v>
      </c>
      <c r="C44" s="158"/>
      <c r="D44" s="158"/>
      <c r="E44" s="158">
        <f>'実質公債費比率（分子）の構造'!L$50</f>
        <v>3</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35</v>
      </c>
      <c r="C45" s="158"/>
      <c r="D45" s="158"/>
      <c r="E45" s="158">
        <f>'実質公債費比率（分子）の構造'!L$49</f>
        <v>35</v>
      </c>
      <c r="F45" s="158"/>
      <c r="G45" s="158"/>
      <c r="H45" s="158">
        <f>'実質公債費比率（分子）の構造'!M$49</f>
        <v>89</v>
      </c>
      <c r="I45" s="158"/>
      <c r="J45" s="158"/>
      <c r="K45" s="158">
        <f>'実質公債費比率（分子）の構造'!N$49</f>
        <v>55</v>
      </c>
      <c r="L45" s="158"/>
      <c r="M45" s="158"/>
      <c r="N45" s="158">
        <f>'実質公債費比率（分子）の構造'!O$49</f>
        <v>53</v>
      </c>
      <c r="O45" s="158"/>
      <c r="P45" s="158"/>
    </row>
    <row r="46" spans="1:16" x14ac:dyDescent="0.15">
      <c r="A46" s="158" t="s">
        <v>64</v>
      </c>
      <c r="B46" s="158">
        <f>'実質公債費比率（分子）の構造'!K$48</f>
        <v>1083</v>
      </c>
      <c r="C46" s="158"/>
      <c r="D46" s="158"/>
      <c r="E46" s="158">
        <f>'実質公債費比率（分子）の構造'!L$48</f>
        <v>1091</v>
      </c>
      <c r="F46" s="158"/>
      <c r="G46" s="158"/>
      <c r="H46" s="158">
        <f>'実質公債費比率（分子）の構造'!M$48</f>
        <v>1107</v>
      </c>
      <c r="I46" s="158"/>
      <c r="J46" s="158"/>
      <c r="K46" s="158">
        <f>'実質公債費比率（分子）の構造'!N$48</f>
        <v>1180</v>
      </c>
      <c r="L46" s="158"/>
      <c r="M46" s="158"/>
      <c r="N46" s="158">
        <f>'実質公債費比率（分子）の構造'!O$48</f>
        <v>987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3156</v>
      </c>
      <c r="C49" s="158"/>
      <c r="D49" s="158"/>
      <c r="E49" s="158">
        <f>'実質公債費比率（分子）の構造'!L$45</f>
        <v>3408</v>
      </c>
      <c r="F49" s="158"/>
      <c r="G49" s="158"/>
      <c r="H49" s="158">
        <f>'実質公債費比率（分子）の構造'!M$45</f>
        <v>3738</v>
      </c>
      <c r="I49" s="158"/>
      <c r="J49" s="158"/>
      <c r="K49" s="158">
        <f>'実質公債費比率（分子）の構造'!N$45</f>
        <v>3826</v>
      </c>
      <c r="L49" s="158"/>
      <c r="M49" s="158"/>
      <c r="N49" s="158">
        <f>'実質公債費比率（分子）の構造'!O$45</f>
        <v>3582</v>
      </c>
      <c r="O49" s="158"/>
      <c r="P49" s="158"/>
    </row>
    <row r="50" spans="1:16" x14ac:dyDescent="0.15">
      <c r="A50" s="158" t="s">
        <v>67</v>
      </c>
      <c r="B50" s="158" t="e">
        <f>NA()</f>
        <v>#N/A</v>
      </c>
      <c r="C50" s="158">
        <f>IF(ISNUMBER('実質公債費比率（分子）の構造'!K$53),'実質公債費比率（分子）の構造'!K$53,NA())</f>
        <v>1308</v>
      </c>
      <c r="D50" s="158" t="e">
        <f>NA()</f>
        <v>#N/A</v>
      </c>
      <c r="E50" s="158" t="e">
        <f>NA()</f>
        <v>#N/A</v>
      </c>
      <c r="F50" s="158">
        <f>IF(ISNUMBER('実質公債費比率（分子）の構造'!L$53),'実質公債費比率（分子）の構造'!L$53,NA())</f>
        <v>1335</v>
      </c>
      <c r="G50" s="158" t="e">
        <f>NA()</f>
        <v>#N/A</v>
      </c>
      <c r="H50" s="158" t="e">
        <f>NA()</f>
        <v>#N/A</v>
      </c>
      <c r="I50" s="158">
        <f>IF(ISNUMBER('実質公債費比率（分子）の構造'!M$53),'実質公債費比率（分子）の構造'!M$53,NA())</f>
        <v>1649</v>
      </c>
      <c r="J50" s="158" t="e">
        <f>NA()</f>
        <v>#N/A</v>
      </c>
      <c r="K50" s="158" t="e">
        <f>NA()</f>
        <v>#N/A</v>
      </c>
      <c r="L50" s="158">
        <f>IF(ISNUMBER('実質公債費比率（分子）の構造'!N$53),'実質公債費比率（分子）の構造'!N$53,NA())</f>
        <v>1689</v>
      </c>
      <c r="M50" s="158" t="e">
        <f>NA()</f>
        <v>#N/A</v>
      </c>
      <c r="N50" s="158" t="e">
        <f>NA()</f>
        <v>#N/A</v>
      </c>
      <c r="O50" s="158">
        <f>IF(ISNUMBER('実質公債費比率（分子）の構造'!O$53),'実質公債費比率（分子）の構造'!O$53,NA())</f>
        <v>1454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34303</v>
      </c>
      <c r="E56" s="157"/>
      <c r="F56" s="157"/>
      <c r="G56" s="157">
        <f>'将来負担比率（分子）の構造'!J$52</f>
        <v>33350</v>
      </c>
      <c r="H56" s="157"/>
      <c r="I56" s="157"/>
      <c r="J56" s="157">
        <f>'将来負担比率（分子）の構造'!K$52</f>
        <v>31427</v>
      </c>
      <c r="K56" s="157"/>
      <c r="L56" s="157"/>
      <c r="M56" s="157">
        <f>'将来負担比率（分子）の構造'!L$52</f>
        <v>29476</v>
      </c>
      <c r="N56" s="157"/>
      <c r="O56" s="157"/>
      <c r="P56" s="157">
        <f>'将来負担比率（分子）の構造'!M$52</f>
        <v>27573</v>
      </c>
    </row>
    <row r="57" spans="1:16" x14ac:dyDescent="0.15">
      <c r="A57" s="157" t="s">
        <v>42</v>
      </c>
      <c r="B57" s="157"/>
      <c r="C57" s="157"/>
      <c r="D57" s="157">
        <f>'将来負担比率（分子）の構造'!I$51</f>
        <v>5223</v>
      </c>
      <c r="E57" s="157"/>
      <c r="F57" s="157"/>
      <c r="G57" s="157">
        <f>'将来負担比率（分子）の構造'!J$51</f>
        <v>5073</v>
      </c>
      <c r="H57" s="157"/>
      <c r="I57" s="157"/>
      <c r="J57" s="157">
        <f>'将来負担比率（分子）の構造'!K$51</f>
        <v>4787</v>
      </c>
      <c r="K57" s="157"/>
      <c r="L57" s="157"/>
      <c r="M57" s="157">
        <f>'将来負担比率（分子）の構造'!L$51</f>
        <v>4669</v>
      </c>
      <c r="N57" s="157"/>
      <c r="O57" s="157"/>
      <c r="P57" s="157">
        <f>'将来負担比率（分子）の構造'!M$51</f>
        <v>4870</v>
      </c>
    </row>
    <row r="58" spans="1:16" x14ac:dyDescent="0.15">
      <c r="A58" s="157" t="s">
        <v>41</v>
      </c>
      <c r="B58" s="157"/>
      <c r="C58" s="157"/>
      <c r="D58" s="157">
        <f>'将来負担比率（分子）の構造'!I$50</f>
        <v>9791</v>
      </c>
      <c r="E58" s="157"/>
      <c r="F58" s="157"/>
      <c r="G58" s="157">
        <f>'将来負担比率（分子）の構造'!J$50</f>
        <v>10997</v>
      </c>
      <c r="H58" s="157"/>
      <c r="I58" s="157"/>
      <c r="J58" s="157">
        <f>'将来負担比率（分子）の構造'!K$50</f>
        <v>12152</v>
      </c>
      <c r="K58" s="157"/>
      <c r="L58" s="157"/>
      <c r="M58" s="157">
        <f>'将来負担比率（分子）の構造'!L$50</f>
        <v>12493</v>
      </c>
      <c r="N58" s="157"/>
      <c r="O58" s="157"/>
      <c r="P58" s="157">
        <f>'将来負担比率（分子）の構造'!M$50</f>
        <v>12746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119</v>
      </c>
      <c r="C61" s="157"/>
      <c r="D61" s="157"/>
      <c r="E61" s="157">
        <f>'将来負担比率（分子）の構造'!J$46</f>
        <v>49</v>
      </c>
      <c r="F61" s="157"/>
      <c r="G61" s="157"/>
      <c r="H61" s="157">
        <f>'将来負担比率（分子）の構造'!K$46</f>
        <v>79</v>
      </c>
      <c r="I61" s="157"/>
      <c r="J61" s="157"/>
      <c r="K61" s="157">
        <f>'将来負担比率（分子）の構造'!L$46</f>
        <v>176</v>
      </c>
      <c r="L61" s="157"/>
      <c r="M61" s="157"/>
      <c r="N61" s="157">
        <f>'将来負担比率（分子）の構造'!M$46</f>
        <v>48</v>
      </c>
      <c r="O61" s="157"/>
      <c r="P61" s="157"/>
    </row>
    <row r="62" spans="1:16" x14ac:dyDescent="0.15">
      <c r="A62" s="157" t="s">
        <v>35</v>
      </c>
      <c r="B62" s="157">
        <f>'将来負担比率（分子）の構造'!I$45</f>
        <v>4282</v>
      </c>
      <c r="C62" s="157"/>
      <c r="D62" s="157"/>
      <c r="E62" s="157">
        <f>'将来負担比率（分子）の構造'!J$45</f>
        <v>4313</v>
      </c>
      <c r="F62" s="157"/>
      <c r="G62" s="157"/>
      <c r="H62" s="157">
        <f>'将来負担比率（分子）の構造'!K$45</f>
        <v>4353</v>
      </c>
      <c r="I62" s="157"/>
      <c r="J62" s="157"/>
      <c r="K62" s="157">
        <f>'将来負担比率（分子）の構造'!L$45</f>
        <v>4513</v>
      </c>
      <c r="L62" s="157"/>
      <c r="M62" s="157"/>
      <c r="N62" s="157">
        <f>'将来負担比率（分子）の構造'!M$45</f>
        <v>4369</v>
      </c>
      <c r="O62" s="157"/>
      <c r="P62" s="157"/>
    </row>
    <row r="63" spans="1:16" x14ac:dyDescent="0.15">
      <c r="A63" s="157" t="s">
        <v>34</v>
      </c>
      <c r="B63" s="157">
        <f>'将来負担比率（分子）の構造'!I$44</f>
        <v>293</v>
      </c>
      <c r="C63" s="157"/>
      <c r="D63" s="157"/>
      <c r="E63" s="157">
        <f>'将来負担比率（分子）の構造'!J$44</f>
        <v>258</v>
      </c>
      <c r="F63" s="157"/>
      <c r="G63" s="157"/>
      <c r="H63" s="157">
        <f>'将来負担比率（分子）の構造'!K$44</f>
        <v>170</v>
      </c>
      <c r="I63" s="157"/>
      <c r="J63" s="157"/>
      <c r="K63" s="157">
        <f>'将来負担比率（分子）の構造'!L$44</f>
        <v>139</v>
      </c>
      <c r="L63" s="157"/>
      <c r="M63" s="157"/>
      <c r="N63" s="157">
        <f>'将来負担比率（分子）の構造'!M$44</f>
        <v>295</v>
      </c>
      <c r="O63" s="157"/>
      <c r="P63" s="157"/>
    </row>
    <row r="64" spans="1:16" x14ac:dyDescent="0.15">
      <c r="A64" s="157" t="s">
        <v>33</v>
      </c>
      <c r="B64" s="157">
        <f>'将来負担比率（分子）の構造'!I$43</f>
        <v>13466</v>
      </c>
      <c r="C64" s="157"/>
      <c r="D64" s="157"/>
      <c r="E64" s="157">
        <f>'将来負担比率（分子）の構造'!J$43</f>
        <v>13445</v>
      </c>
      <c r="F64" s="157"/>
      <c r="G64" s="157"/>
      <c r="H64" s="157">
        <f>'将来負担比率（分子）の構造'!K$43</f>
        <v>12686</v>
      </c>
      <c r="I64" s="157"/>
      <c r="J64" s="157"/>
      <c r="K64" s="157">
        <f>'将来負担比率（分子）の構造'!L$43</f>
        <v>12154</v>
      </c>
      <c r="L64" s="157"/>
      <c r="M64" s="157"/>
      <c r="N64" s="157">
        <f>'将来負担比率（分子）の構造'!M$43</f>
        <v>11662</v>
      </c>
      <c r="O64" s="157"/>
      <c r="P64" s="157"/>
    </row>
    <row r="65" spans="1:16" x14ac:dyDescent="0.15">
      <c r="A65" s="157" t="s">
        <v>32</v>
      </c>
      <c r="B65" s="157">
        <f>'将来負担比率（分子）の構造'!I$42</f>
        <v>4</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40363</v>
      </c>
      <c r="C66" s="157"/>
      <c r="D66" s="157"/>
      <c r="E66" s="157">
        <f>'将来負担比率（分子）の構造'!J$41</f>
        <v>40152</v>
      </c>
      <c r="F66" s="157"/>
      <c r="G66" s="157"/>
      <c r="H66" s="157">
        <f>'将来負担比率（分子）の構造'!K$41</f>
        <v>38089</v>
      </c>
      <c r="I66" s="157"/>
      <c r="J66" s="157"/>
      <c r="K66" s="157">
        <f>'将来負担比率（分子）の構造'!L$41</f>
        <v>35903</v>
      </c>
      <c r="L66" s="157"/>
      <c r="M66" s="157"/>
      <c r="N66" s="157">
        <f>'将来負担比率（分子）の構造'!M$41</f>
        <v>33866</v>
      </c>
      <c r="O66" s="157"/>
      <c r="P66" s="157"/>
    </row>
    <row r="67" spans="1:16" x14ac:dyDescent="0.15">
      <c r="A67" s="157" t="s">
        <v>71</v>
      </c>
      <c r="B67" s="157" t="e">
        <f>NA()</f>
        <v>#N/A</v>
      </c>
      <c r="C67" s="157">
        <f>IF(ISNUMBER('将来負担比率（分子）の構造'!I$53), IF('将来負担比率（分子）の構造'!I$53 &lt; 0, 0, '将来負担比率（分子）の構造'!I$53), NA())</f>
        <v>9209</v>
      </c>
      <c r="D67" s="157" t="e">
        <f>NA()</f>
        <v>#N/A</v>
      </c>
      <c r="E67" s="157" t="e">
        <f>NA()</f>
        <v>#N/A</v>
      </c>
      <c r="F67" s="157">
        <f>IF(ISNUMBER('将来負担比率（分子）の構造'!J$53), IF('将来負担比率（分子）の構造'!J$53 &lt; 0, 0, '将来負担比率（分子）の構造'!J$53), NA())</f>
        <v>8798</v>
      </c>
      <c r="G67" s="157" t="e">
        <f>NA()</f>
        <v>#N/A</v>
      </c>
      <c r="H67" s="157" t="e">
        <f>NA()</f>
        <v>#N/A</v>
      </c>
      <c r="I67" s="157">
        <f>IF(ISNUMBER('将来負担比率（分子）の構造'!K$53), IF('将来負担比率（分子）の構造'!K$53 &lt; 0, 0, '将来負担比率（分子）の構造'!K$53), NA())</f>
        <v>7012</v>
      </c>
      <c r="J67" s="157" t="e">
        <f>NA()</f>
        <v>#N/A</v>
      </c>
      <c r="K67" s="157" t="e">
        <f>NA()</f>
        <v>#N/A</v>
      </c>
      <c r="L67" s="157">
        <f>IF(ISNUMBER('将来負担比率（分子）の構造'!L$53), IF('将来負担比率（分子）の構造'!L$53 &lt; 0, 0, '将来負担比率（分子）の構造'!L$53), NA())</f>
        <v>6247</v>
      </c>
      <c r="M67" s="157" t="e">
        <f>NA()</f>
        <v>#N/A</v>
      </c>
      <c r="N67" s="157" t="e">
        <f>NA()</f>
        <v>#N/A</v>
      </c>
      <c r="O67" s="157">
        <f>IF(ISNUMBER('将来負担比率（分子）の構造'!M$53), IF('将来負担比率（分子）の構造'!M$53 &lt; 0, 0, '将来負担比率（分子）の構造'!M$53), NA())</f>
        <v>5051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4804</v>
      </c>
      <c r="C72" s="161">
        <f>基金残高に係る経年分析!G55</f>
        <v>4798</v>
      </c>
      <c r="D72" s="161">
        <f>基金残高に係る経年分析!H55</f>
        <v>4631</v>
      </c>
    </row>
    <row r="73" spans="1:16" x14ac:dyDescent="0.15">
      <c r="A73" s="160" t="s">
        <v>74</v>
      </c>
      <c r="B73" s="161">
        <f>基金残高に係る経年分析!F56</f>
        <v>1194</v>
      </c>
      <c r="C73" s="161">
        <f>基金残高に係る経年分析!G56</f>
        <v>1122</v>
      </c>
      <c r="D73" s="161">
        <f>基金残高に係る経年分析!H56</f>
        <v>1150</v>
      </c>
    </row>
    <row r="74" spans="1:16" x14ac:dyDescent="0.15">
      <c r="A74" s="160" t="s">
        <v>75</v>
      </c>
      <c r="B74" s="161">
        <f>基金残高に係る経年分析!F57</f>
        <v>4096</v>
      </c>
      <c r="C74" s="161">
        <f>基金残高に係る経年分析!G57</f>
        <v>4209</v>
      </c>
      <c r="D74" s="161">
        <f>基金残高に係る経年分析!H57</f>
        <v>3922</v>
      </c>
    </row>
  </sheetData>
  <sheetProtection algorithmName="SHA-512" hashValue="zXVObJ3qnkTiwijXh06BOdY1p9ccSsTyQX/yPg4+SYZK3xqyIGOFR0+mhahfyidEHbftrb2bE8IWiobhZPJb1g==" saltValue="F6OikBl7BZsQoFgxDPRn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215</v>
      </c>
      <c r="C5" s="1059"/>
      <c r="D5" s="1059"/>
      <c r="E5" s="1059"/>
      <c r="F5" s="1059"/>
      <c r="G5" s="1059"/>
      <c r="H5" s="1059"/>
      <c r="I5" s="1059"/>
      <c r="J5" s="1059"/>
      <c r="K5" s="1059"/>
      <c r="L5" s="1059"/>
      <c r="M5" s="1059"/>
      <c r="N5" s="1059"/>
      <c r="O5" s="1059"/>
      <c r="P5" s="1059"/>
      <c r="Q5" s="1060"/>
      <c r="R5" s="1055">
        <v>10251877</v>
      </c>
      <c r="S5" s="1056"/>
      <c r="T5" s="1056"/>
      <c r="U5" s="1056"/>
      <c r="V5" s="1056"/>
      <c r="W5" s="1056"/>
      <c r="X5" s="1056"/>
      <c r="Y5" s="1081"/>
      <c r="Z5" s="1094">
        <v>30.5</v>
      </c>
      <c r="AA5" s="1094"/>
      <c r="AB5" s="1094"/>
      <c r="AC5" s="1094"/>
      <c r="AD5" s="1095">
        <v>9693216</v>
      </c>
      <c r="AE5" s="1095"/>
      <c r="AF5" s="1095"/>
      <c r="AG5" s="1095"/>
      <c r="AH5" s="1095"/>
      <c r="AI5" s="1095"/>
      <c r="AJ5" s="1095"/>
      <c r="AK5" s="1095"/>
      <c r="AL5" s="1082">
        <v>47.9</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9685693</v>
      </c>
      <c r="BH5" s="1001"/>
      <c r="BI5" s="1001"/>
      <c r="BJ5" s="1001"/>
      <c r="BK5" s="1001"/>
      <c r="BL5" s="1001"/>
      <c r="BM5" s="1001"/>
      <c r="BN5" s="1002"/>
      <c r="BO5" s="1038">
        <v>94.5</v>
      </c>
      <c r="BP5" s="1038"/>
      <c r="BQ5" s="1038"/>
      <c r="BR5" s="1038"/>
      <c r="BS5" s="1039">
        <v>231892</v>
      </c>
      <c r="BT5" s="1039"/>
      <c r="BU5" s="1039"/>
      <c r="BV5" s="1039"/>
      <c r="BW5" s="1039"/>
      <c r="BX5" s="1039"/>
      <c r="BY5" s="1039"/>
      <c r="BZ5" s="1039"/>
      <c r="CA5" s="1039"/>
      <c r="CB5" s="1077"/>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15">
      <c r="B6" s="997" t="s">
        <v>220</v>
      </c>
      <c r="C6" s="998"/>
      <c r="D6" s="998"/>
      <c r="E6" s="998"/>
      <c r="F6" s="998"/>
      <c r="G6" s="998"/>
      <c r="H6" s="998"/>
      <c r="I6" s="998"/>
      <c r="J6" s="998"/>
      <c r="K6" s="998"/>
      <c r="L6" s="998"/>
      <c r="M6" s="998"/>
      <c r="N6" s="998"/>
      <c r="O6" s="998"/>
      <c r="P6" s="998"/>
      <c r="Q6" s="999"/>
      <c r="R6" s="1000">
        <v>161896</v>
      </c>
      <c r="S6" s="1001"/>
      <c r="T6" s="1001"/>
      <c r="U6" s="1001"/>
      <c r="V6" s="1001"/>
      <c r="W6" s="1001"/>
      <c r="X6" s="1001"/>
      <c r="Y6" s="1002"/>
      <c r="Z6" s="1038">
        <v>0.5</v>
      </c>
      <c r="AA6" s="1038"/>
      <c r="AB6" s="1038"/>
      <c r="AC6" s="1038"/>
      <c r="AD6" s="1039">
        <v>161896</v>
      </c>
      <c r="AE6" s="1039"/>
      <c r="AF6" s="1039"/>
      <c r="AG6" s="1039"/>
      <c r="AH6" s="1039"/>
      <c r="AI6" s="1039"/>
      <c r="AJ6" s="1039"/>
      <c r="AK6" s="1039"/>
      <c r="AL6" s="1003">
        <v>0.8</v>
      </c>
      <c r="AM6" s="1004"/>
      <c r="AN6" s="1004"/>
      <c r="AO6" s="1040"/>
      <c r="AP6" s="997" t="s">
        <v>221</v>
      </c>
      <c r="AQ6" s="998"/>
      <c r="AR6" s="998"/>
      <c r="AS6" s="998"/>
      <c r="AT6" s="998"/>
      <c r="AU6" s="998"/>
      <c r="AV6" s="998"/>
      <c r="AW6" s="998"/>
      <c r="AX6" s="998"/>
      <c r="AY6" s="998"/>
      <c r="AZ6" s="998"/>
      <c r="BA6" s="998"/>
      <c r="BB6" s="998"/>
      <c r="BC6" s="998"/>
      <c r="BD6" s="998"/>
      <c r="BE6" s="998"/>
      <c r="BF6" s="999"/>
      <c r="BG6" s="1000">
        <v>9685693</v>
      </c>
      <c r="BH6" s="1001"/>
      <c r="BI6" s="1001"/>
      <c r="BJ6" s="1001"/>
      <c r="BK6" s="1001"/>
      <c r="BL6" s="1001"/>
      <c r="BM6" s="1001"/>
      <c r="BN6" s="1002"/>
      <c r="BO6" s="1038">
        <v>94.5</v>
      </c>
      <c r="BP6" s="1038"/>
      <c r="BQ6" s="1038"/>
      <c r="BR6" s="1038"/>
      <c r="BS6" s="1039">
        <v>231892</v>
      </c>
      <c r="BT6" s="1039"/>
      <c r="BU6" s="1039"/>
      <c r="BV6" s="1039"/>
      <c r="BW6" s="1039"/>
      <c r="BX6" s="1039"/>
      <c r="BY6" s="1039"/>
      <c r="BZ6" s="1039"/>
      <c r="CA6" s="1039"/>
      <c r="CB6" s="1077"/>
      <c r="CD6" s="1058" t="s">
        <v>222</v>
      </c>
      <c r="CE6" s="1059"/>
      <c r="CF6" s="1059"/>
      <c r="CG6" s="1059"/>
      <c r="CH6" s="1059"/>
      <c r="CI6" s="1059"/>
      <c r="CJ6" s="1059"/>
      <c r="CK6" s="1059"/>
      <c r="CL6" s="1059"/>
      <c r="CM6" s="1059"/>
      <c r="CN6" s="1059"/>
      <c r="CO6" s="1059"/>
      <c r="CP6" s="1059"/>
      <c r="CQ6" s="1060"/>
      <c r="CR6" s="1000">
        <v>234750</v>
      </c>
      <c r="CS6" s="1001"/>
      <c r="CT6" s="1001"/>
      <c r="CU6" s="1001"/>
      <c r="CV6" s="1001"/>
      <c r="CW6" s="1001"/>
      <c r="CX6" s="1001"/>
      <c r="CY6" s="1002"/>
      <c r="CZ6" s="1082">
        <v>0.7</v>
      </c>
      <c r="DA6" s="1064"/>
      <c r="DB6" s="1064"/>
      <c r="DC6" s="1084"/>
      <c r="DD6" s="1006" t="s">
        <v>121</v>
      </c>
      <c r="DE6" s="1001"/>
      <c r="DF6" s="1001"/>
      <c r="DG6" s="1001"/>
      <c r="DH6" s="1001"/>
      <c r="DI6" s="1001"/>
      <c r="DJ6" s="1001"/>
      <c r="DK6" s="1001"/>
      <c r="DL6" s="1001"/>
      <c r="DM6" s="1001"/>
      <c r="DN6" s="1001"/>
      <c r="DO6" s="1001"/>
      <c r="DP6" s="1002"/>
      <c r="DQ6" s="1006">
        <v>234750</v>
      </c>
      <c r="DR6" s="1001"/>
      <c r="DS6" s="1001"/>
      <c r="DT6" s="1001"/>
      <c r="DU6" s="1001"/>
      <c r="DV6" s="1001"/>
      <c r="DW6" s="1001"/>
      <c r="DX6" s="1001"/>
      <c r="DY6" s="1001"/>
      <c r="DZ6" s="1001"/>
      <c r="EA6" s="1001"/>
      <c r="EB6" s="1001"/>
      <c r="EC6" s="1037"/>
    </row>
    <row r="7" spans="2:143" ht="11.25" customHeight="1" x14ac:dyDescent="0.15">
      <c r="B7" s="997" t="s">
        <v>223</v>
      </c>
      <c r="C7" s="998"/>
      <c r="D7" s="998"/>
      <c r="E7" s="998"/>
      <c r="F7" s="998"/>
      <c r="G7" s="998"/>
      <c r="H7" s="998"/>
      <c r="I7" s="998"/>
      <c r="J7" s="998"/>
      <c r="K7" s="998"/>
      <c r="L7" s="998"/>
      <c r="M7" s="998"/>
      <c r="N7" s="998"/>
      <c r="O7" s="998"/>
      <c r="P7" s="998"/>
      <c r="Q7" s="999"/>
      <c r="R7" s="1000">
        <v>5757</v>
      </c>
      <c r="S7" s="1001"/>
      <c r="T7" s="1001"/>
      <c r="U7" s="1001"/>
      <c r="V7" s="1001"/>
      <c r="W7" s="1001"/>
      <c r="X7" s="1001"/>
      <c r="Y7" s="1002"/>
      <c r="Z7" s="1038">
        <v>0</v>
      </c>
      <c r="AA7" s="1038"/>
      <c r="AB7" s="1038"/>
      <c r="AC7" s="1038"/>
      <c r="AD7" s="1039">
        <v>5757</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3691541</v>
      </c>
      <c r="BH7" s="1001"/>
      <c r="BI7" s="1001"/>
      <c r="BJ7" s="1001"/>
      <c r="BK7" s="1001"/>
      <c r="BL7" s="1001"/>
      <c r="BM7" s="1001"/>
      <c r="BN7" s="1002"/>
      <c r="BO7" s="1038">
        <v>36</v>
      </c>
      <c r="BP7" s="1038"/>
      <c r="BQ7" s="1038"/>
      <c r="BR7" s="1038"/>
      <c r="BS7" s="1039">
        <v>231892</v>
      </c>
      <c r="BT7" s="1039"/>
      <c r="BU7" s="1039"/>
      <c r="BV7" s="1039"/>
      <c r="BW7" s="1039"/>
      <c r="BX7" s="1039"/>
      <c r="BY7" s="1039"/>
      <c r="BZ7" s="1039"/>
      <c r="CA7" s="1039"/>
      <c r="CB7" s="1077"/>
      <c r="CD7" s="997" t="s">
        <v>225</v>
      </c>
      <c r="CE7" s="998"/>
      <c r="CF7" s="998"/>
      <c r="CG7" s="998"/>
      <c r="CH7" s="998"/>
      <c r="CI7" s="998"/>
      <c r="CJ7" s="998"/>
      <c r="CK7" s="998"/>
      <c r="CL7" s="998"/>
      <c r="CM7" s="998"/>
      <c r="CN7" s="998"/>
      <c r="CO7" s="998"/>
      <c r="CP7" s="998"/>
      <c r="CQ7" s="999"/>
      <c r="CR7" s="1000">
        <v>4148160</v>
      </c>
      <c r="CS7" s="1001"/>
      <c r="CT7" s="1001"/>
      <c r="CU7" s="1001"/>
      <c r="CV7" s="1001"/>
      <c r="CW7" s="1001"/>
      <c r="CX7" s="1001"/>
      <c r="CY7" s="1002"/>
      <c r="CZ7" s="1038">
        <v>12.5</v>
      </c>
      <c r="DA7" s="1038"/>
      <c r="DB7" s="1038"/>
      <c r="DC7" s="1038"/>
      <c r="DD7" s="1006">
        <v>177541</v>
      </c>
      <c r="DE7" s="1001"/>
      <c r="DF7" s="1001"/>
      <c r="DG7" s="1001"/>
      <c r="DH7" s="1001"/>
      <c r="DI7" s="1001"/>
      <c r="DJ7" s="1001"/>
      <c r="DK7" s="1001"/>
      <c r="DL7" s="1001"/>
      <c r="DM7" s="1001"/>
      <c r="DN7" s="1001"/>
      <c r="DO7" s="1001"/>
      <c r="DP7" s="1002"/>
      <c r="DQ7" s="1006">
        <v>3337730</v>
      </c>
      <c r="DR7" s="1001"/>
      <c r="DS7" s="1001"/>
      <c r="DT7" s="1001"/>
      <c r="DU7" s="1001"/>
      <c r="DV7" s="1001"/>
      <c r="DW7" s="1001"/>
      <c r="DX7" s="1001"/>
      <c r="DY7" s="1001"/>
      <c r="DZ7" s="1001"/>
      <c r="EA7" s="1001"/>
      <c r="EB7" s="1001"/>
      <c r="EC7" s="1037"/>
    </row>
    <row r="8" spans="2:143" ht="11.25" customHeight="1" x14ac:dyDescent="0.15">
      <c r="B8" s="997" t="s">
        <v>226</v>
      </c>
      <c r="C8" s="998"/>
      <c r="D8" s="998"/>
      <c r="E8" s="998"/>
      <c r="F8" s="998"/>
      <c r="G8" s="998"/>
      <c r="H8" s="998"/>
      <c r="I8" s="998"/>
      <c r="J8" s="998"/>
      <c r="K8" s="998"/>
      <c r="L8" s="998"/>
      <c r="M8" s="998"/>
      <c r="N8" s="998"/>
      <c r="O8" s="998"/>
      <c r="P8" s="998"/>
      <c r="Q8" s="999"/>
      <c r="R8" s="1000">
        <v>63035</v>
      </c>
      <c r="S8" s="1001"/>
      <c r="T8" s="1001"/>
      <c r="U8" s="1001"/>
      <c r="V8" s="1001"/>
      <c r="W8" s="1001"/>
      <c r="X8" s="1001"/>
      <c r="Y8" s="1002"/>
      <c r="Z8" s="1038">
        <v>0.2</v>
      </c>
      <c r="AA8" s="1038"/>
      <c r="AB8" s="1038"/>
      <c r="AC8" s="1038"/>
      <c r="AD8" s="1039">
        <v>63035</v>
      </c>
      <c r="AE8" s="1039"/>
      <c r="AF8" s="1039"/>
      <c r="AG8" s="1039"/>
      <c r="AH8" s="1039"/>
      <c r="AI8" s="1039"/>
      <c r="AJ8" s="1039"/>
      <c r="AK8" s="1039"/>
      <c r="AL8" s="1003">
        <v>0.3</v>
      </c>
      <c r="AM8" s="1004"/>
      <c r="AN8" s="1004"/>
      <c r="AO8" s="1040"/>
      <c r="AP8" s="997" t="s">
        <v>227</v>
      </c>
      <c r="AQ8" s="998"/>
      <c r="AR8" s="998"/>
      <c r="AS8" s="998"/>
      <c r="AT8" s="998"/>
      <c r="AU8" s="998"/>
      <c r="AV8" s="998"/>
      <c r="AW8" s="998"/>
      <c r="AX8" s="998"/>
      <c r="AY8" s="998"/>
      <c r="AZ8" s="998"/>
      <c r="BA8" s="998"/>
      <c r="BB8" s="998"/>
      <c r="BC8" s="998"/>
      <c r="BD8" s="998"/>
      <c r="BE8" s="998"/>
      <c r="BF8" s="999"/>
      <c r="BG8" s="1000">
        <v>93777</v>
      </c>
      <c r="BH8" s="1001"/>
      <c r="BI8" s="1001"/>
      <c r="BJ8" s="1001"/>
      <c r="BK8" s="1001"/>
      <c r="BL8" s="1001"/>
      <c r="BM8" s="1001"/>
      <c r="BN8" s="1002"/>
      <c r="BO8" s="1038">
        <v>0.9</v>
      </c>
      <c r="BP8" s="1038"/>
      <c r="BQ8" s="1038"/>
      <c r="BR8" s="1038"/>
      <c r="BS8" s="1039" t="s">
        <v>121</v>
      </c>
      <c r="BT8" s="1039"/>
      <c r="BU8" s="1039"/>
      <c r="BV8" s="1039"/>
      <c r="BW8" s="1039"/>
      <c r="BX8" s="1039"/>
      <c r="BY8" s="1039"/>
      <c r="BZ8" s="1039"/>
      <c r="CA8" s="1039"/>
      <c r="CB8" s="1077"/>
      <c r="CD8" s="997" t="s">
        <v>228</v>
      </c>
      <c r="CE8" s="998"/>
      <c r="CF8" s="998"/>
      <c r="CG8" s="998"/>
      <c r="CH8" s="998"/>
      <c r="CI8" s="998"/>
      <c r="CJ8" s="998"/>
      <c r="CK8" s="998"/>
      <c r="CL8" s="998"/>
      <c r="CM8" s="998"/>
      <c r="CN8" s="998"/>
      <c r="CO8" s="998"/>
      <c r="CP8" s="998"/>
      <c r="CQ8" s="999"/>
      <c r="CR8" s="1000">
        <v>12402328</v>
      </c>
      <c r="CS8" s="1001"/>
      <c r="CT8" s="1001"/>
      <c r="CU8" s="1001"/>
      <c r="CV8" s="1001"/>
      <c r="CW8" s="1001"/>
      <c r="CX8" s="1001"/>
      <c r="CY8" s="1002"/>
      <c r="CZ8" s="1038">
        <v>37.5</v>
      </c>
      <c r="DA8" s="1038"/>
      <c r="DB8" s="1038"/>
      <c r="DC8" s="1038"/>
      <c r="DD8" s="1006">
        <v>760003</v>
      </c>
      <c r="DE8" s="1001"/>
      <c r="DF8" s="1001"/>
      <c r="DG8" s="1001"/>
      <c r="DH8" s="1001"/>
      <c r="DI8" s="1001"/>
      <c r="DJ8" s="1001"/>
      <c r="DK8" s="1001"/>
      <c r="DL8" s="1001"/>
      <c r="DM8" s="1001"/>
      <c r="DN8" s="1001"/>
      <c r="DO8" s="1001"/>
      <c r="DP8" s="1002"/>
      <c r="DQ8" s="1006">
        <v>6464625</v>
      </c>
      <c r="DR8" s="1001"/>
      <c r="DS8" s="1001"/>
      <c r="DT8" s="1001"/>
      <c r="DU8" s="1001"/>
      <c r="DV8" s="1001"/>
      <c r="DW8" s="1001"/>
      <c r="DX8" s="1001"/>
      <c r="DY8" s="1001"/>
      <c r="DZ8" s="1001"/>
      <c r="EA8" s="1001"/>
      <c r="EB8" s="1001"/>
      <c r="EC8" s="1037"/>
    </row>
    <row r="9" spans="2:143" ht="11.25" customHeight="1" x14ac:dyDescent="0.15">
      <c r="B9" s="997" t="s">
        <v>229</v>
      </c>
      <c r="C9" s="998"/>
      <c r="D9" s="998"/>
      <c r="E9" s="998"/>
      <c r="F9" s="998"/>
      <c r="G9" s="998"/>
      <c r="H9" s="998"/>
      <c r="I9" s="998"/>
      <c r="J9" s="998"/>
      <c r="K9" s="998"/>
      <c r="L9" s="998"/>
      <c r="M9" s="998"/>
      <c r="N9" s="998"/>
      <c r="O9" s="998"/>
      <c r="P9" s="998"/>
      <c r="Q9" s="999"/>
      <c r="R9" s="1000">
        <v>86780</v>
      </c>
      <c r="S9" s="1001"/>
      <c r="T9" s="1001"/>
      <c r="U9" s="1001"/>
      <c r="V9" s="1001"/>
      <c r="W9" s="1001"/>
      <c r="X9" s="1001"/>
      <c r="Y9" s="1002"/>
      <c r="Z9" s="1038">
        <v>0.3</v>
      </c>
      <c r="AA9" s="1038"/>
      <c r="AB9" s="1038"/>
      <c r="AC9" s="1038"/>
      <c r="AD9" s="1039">
        <v>86780</v>
      </c>
      <c r="AE9" s="1039"/>
      <c r="AF9" s="1039"/>
      <c r="AG9" s="1039"/>
      <c r="AH9" s="1039"/>
      <c r="AI9" s="1039"/>
      <c r="AJ9" s="1039"/>
      <c r="AK9" s="1039"/>
      <c r="AL9" s="1003">
        <v>0.4</v>
      </c>
      <c r="AM9" s="1004"/>
      <c r="AN9" s="1004"/>
      <c r="AO9" s="1040"/>
      <c r="AP9" s="997" t="s">
        <v>230</v>
      </c>
      <c r="AQ9" s="998"/>
      <c r="AR9" s="998"/>
      <c r="AS9" s="998"/>
      <c r="AT9" s="998"/>
      <c r="AU9" s="998"/>
      <c r="AV9" s="998"/>
      <c r="AW9" s="998"/>
      <c r="AX9" s="998"/>
      <c r="AY9" s="998"/>
      <c r="AZ9" s="998"/>
      <c r="BA9" s="998"/>
      <c r="BB9" s="998"/>
      <c r="BC9" s="998"/>
      <c r="BD9" s="998"/>
      <c r="BE9" s="998"/>
      <c r="BF9" s="999"/>
      <c r="BG9" s="1000">
        <v>2589405</v>
      </c>
      <c r="BH9" s="1001"/>
      <c r="BI9" s="1001"/>
      <c r="BJ9" s="1001"/>
      <c r="BK9" s="1001"/>
      <c r="BL9" s="1001"/>
      <c r="BM9" s="1001"/>
      <c r="BN9" s="1002"/>
      <c r="BO9" s="1038">
        <v>25.3</v>
      </c>
      <c r="BP9" s="1038"/>
      <c r="BQ9" s="1038"/>
      <c r="BR9" s="1038"/>
      <c r="BS9" s="1039" t="s">
        <v>121</v>
      </c>
      <c r="BT9" s="1039"/>
      <c r="BU9" s="1039"/>
      <c r="BV9" s="1039"/>
      <c r="BW9" s="1039"/>
      <c r="BX9" s="1039"/>
      <c r="BY9" s="1039"/>
      <c r="BZ9" s="1039"/>
      <c r="CA9" s="1039"/>
      <c r="CB9" s="1077"/>
      <c r="CD9" s="997" t="s">
        <v>231</v>
      </c>
      <c r="CE9" s="998"/>
      <c r="CF9" s="998"/>
      <c r="CG9" s="998"/>
      <c r="CH9" s="998"/>
      <c r="CI9" s="998"/>
      <c r="CJ9" s="998"/>
      <c r="CK9" s="998"/>
      <c r="CL9" s="998"/>
      <c r="CM9" s="998"/>
      <c r="CN9" s="998"/>
      <c r="CO9" s="998"/>
      <c r="CP9" s="998"/>
      <c r="CQ9" s="999"/>
      <c r="CR9" s="1000">
        <v>2708971</v>
      </c>
      <c r="CS9" s="1001"/>
      <c r="CT9" s="1001"/>
      <c r="CU9" s="1001"/>
      <c r="CV9" s="1001"/>
      <c r="CW9" s="1001"/>
      <c r="CX9" s="1001"/>
      <c r="CY9" s="1002"/>
      <c r="CZ9" s="1038">
        <v>8.1999999999999993</v>
      </c>
      <c r="DA9" s="1038"/>
      <c r="DB9" s="1038"/>
      <c r="DC9" s="1038"/>
      <c r="DD9" s="1006">
        <v>71432</v>
      </c>
      <c r="DE9" s="1001"/>
      <c r="DF9" s="1001"/>
      <c r="DG9" s="1001"/>
      <c r="DH9" s="1001"/>
      <c r="DI9" s="1001"/>
      <c r="DJ9" s="1001"/>
      <c r="DK9" s="1001"/>
      <c r="DL9" s="1001"/>
      <c r="DM9" s="1001"/>
      <c r="DN9" s="1001"/>
      <c r="DO9" s="1001"/>
      <c r="DP9" s="1002"/>
      <c r="DQ9" s="1006">
        <v>2441657</v>
      </c>
      <c r="DR9" s="1001"/>
      <c r="DS9" s="1001"/>
      <c r="DT9" s="1001"/>
      <c r="DU9" s="1001"/>
      <c r="DV9" s="1001"/>
      <c r="DW9" s="1001"/>
      <c r="DX9" s="1001"/>
      <c r="DY9" s="1001"/>
      <c r="DZ9" s="1001"/>
      <c r="EA9" s="1001"/>
      <c r="EB9" s="1001"/>
      <c r="EC9" s="1037"/>
    </row>
    <row r="10" spans="2:143" ht="11.25" customHeight="1" x14ac:dyDescent="0.15">
      <c r="B10" s="997" t="s">
        <v>232</v>
      </c>
      <c r="C10" s="998"/>
      <c r="D10" s="998"/>
      <c r="E10" s="998"/>
      <c r="F10" s="998"/>
      <c r="G10" s="998"/>
      <c r="H10" s="998"/>
      <c r="I10" s="998"/>
      <c r="J10" s="998"/>
      <c r="K10" s="998"/>
      <c r="L10" s="998"/>
      <c r="M10" s="998"/>
      <c r="N10" s="998"/>
      <c r="O10" s="998"/>
      <c r="P10" s="998"/>
      <c r="Q10" s="999"/>
      <c r="R10" s="1000" t="s">
        <v>121</v>
      </c>
      <c r="S10" s="1001"/>
      <c r="T10" s="1001"/>
      <c r="U10" s="1001"/>
      <c r="V10" s="1001"/>
      <c r="W10" s="1001"/>
      <c r="X10" s="1001"/>
      <c r="Y10" s="1002"/>
      <c r="Z10" s="1038" t="s">
        <v>121</v>
      </c>
      <c r="AA10" s="1038"/>
      <c r="AB10" s="1038"/>
      <c r="AC10" s="1038"/>
      <c r="AD10" s="1039" t="s">
        <v>121</v>
      </c>
      <c r="AE10" s="1039"/>
      <c r="AF10" s="1039"/>
      <c r="AG10" s="1039"/>
      <c r="AH10" s="1039"/>
      <c r="AI10" s="1039"/>
      <c r="AJ10" s="1039"/>
      <c r="AK10" s="1039"/>
      <c r="AL10" s="1003" t="s">
        <v>121</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196483</v>
      </c>
      <c r="BH10" s="1001"/>
      <c r="BI10" s="1001"/>
      <c r="BJ10" s="1001"/>
      <c r="BK10" s="1001"/>
      <c r="BL10" s="1001"/>
      <c r="BM10" s="1001"/>
      <c r="BN10" s="1002"/>
      <c r="BO10" s="1038">
        <v>1.9</v>
      </c>
      <c r="BP10" s="1038"/>
      <c r="BQ10" s="1038"/>
      <c r="BR10" s="1038"/>
      <c r="BS10" s="1039" t="s">
        <v>121</v>
      </c>
      <c r="BT10" s="1039"/>
      <c r="BU10" s="1039"/>
      <c r="BV10" s="1039"/>
      <c r="BW10" s="1039"/>
      <c r="BX10" s="1039"/>
      <c r="BY10" s="1039"/>
      <c r="BZ10" s="1039"/>
      <c r="CA10" s="1039"/>
      <c r="CB10" s="1077"/>
      <c r="CD10" s="997" t="s">
        <v>234</v>
      </c>
      <c r="CE10" s="998"/>
      <c r="CF10" s="998"/>
      <c r="CG10" s="998"/>
      <c r="CH10" s="998"/>
      <c r="CI10" s="998"/>
      <c r="CJ10" s="998"/>
      <c r="CK10" s="998"/>
      <c r="CL10" s="998"/>
      <c r="CM10" s="998"/>
      <c r="CN10" s="998"/>
      <c r="CO10" s="998"/>
      <c r="CP10" s="998"/>
      <c r="CQ10" s="999"/>
      <c r="CR10" s="1000">
        <v>43943</v>
      </c>
      <c r="CS10" s="1001"/>
      <c r="CT10" s="1001"/>
      <c r="CU10" s="1001"/>
      <c r="CV10" s="1001"/>
      <c r="CW10" s="1001"/>
      <c r="CX10" s="1001"/>
      <c r="CY10" s="1002"/>
      <c r="CZ10" s="1038">
        <v>0.1</v>
      </c>
      <c r="DA10" s="1038"/>
      <c r="DB10" s="1038"/>
      <c r="DC10" s="1038"/>
      <c r="DD10" s="1006">
        <v>2733</v>
      </c>
      <c r="DE10" s="1001"/>
      <c r="DF10" s="1001"/>
      <c r="DG10" s="1001"/>
      <c r="DH10" s="1001"/>
      <c r="DI10" s="1001"/>
      <c r="DJ10" s="1001"/>
      <c r="DK10" s="1001"/>
      <c r="DL10" s="1001"/>
      <c r="DM10" s="1001"/>
      <c r="DN10" s="1001"/>
      <c r="DO10" s="1001"/>
      <c r="DP10" s="1002"/>
      <c r="DQ10" s="1006">
        <v>36157</v>
      </c>
      <c r="DR10" s="1001"/>
      <c r="DS10" s="1001"/>
      <c r="DT10" s="1001"/>
      <c r="DU10" s="1001"/>
      <c r="DV10" s="1001"/>
      <c r="DW10" s="1001"/>
      <c r="DX10" s="1001"/>
      <c r="DY10" s="1001"/>
      <c r="DZ10" s="1001"/>
      <c r="EA10" s="1001"/>
      <c r="EB10" s="1001"/>
      <c r="EC10" s="1037"/>
    </row>
    <row r="11" spans="2:143" ht="11.25" customHeight="1" x14ac:dyDescent="0.15">
      <c r="B11" s="997" t="s">
        <v>235</v>
      </c>
      <c r="C11" s="998"/>
      <c r="D11" s="998"/>
      <c r="E11" s="998"/>
      <c r="F11" s="998"/>
      <c r="G11" s="998"/>
      <c r="H11" s="998"/>
      <c r="I11" s="998"/>
      <c r="J11" s="998"/>
      <c r="K11" s="998"/>
      <c r="L11" s="998"/>
      <c r="M11" s="998"/>
      <c r="N11" s="998"/>
      <c r="O11" s="998"/>
      <c r="P11" s="998"/>
      <c r="Q11" s="999"/>
      <c r="R11" s="1000">
        <v>1576784</v>
      </c>
      <c r="S11" s="1001"/>
      <c r="T11" s="1001"/>
      <c r="U11" s="1001"/>
      <c r="V11" s="1001"/>
      <c r="W11" s="1001"/>
      <c r="X11" s="1001"/>
      <c r="Y11" s="1002"/>
      <c r="Z11" s="1003">
        <v>4.7</v>
      </c>
      <c r="AA11" s="1004"/>
      <c r="AB11" s="1004"/>
      <c r="AC11" s="1005"/>
      <c r="AD11" s="1006">
        <v>1576784</v>
      </c>
      <c r="AE11" s="1001"/>
      <c r="AF11" s="1001"/>
      <c r="AG11" s="1001"/>
      <c r="AH11" s="1001"/>
      <c r="AI11" s="1001"/>
      <c r="AJ11" s="1001"/>
      <c r="AK11" s="1002"/>
      <c r="AL11" s="1003">
        <v>7.8</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811876</v>
      </c>
      <c r="BH11" s="1001"/>
      <c r="BI11" s="1001"/>
      <c r="BJ11" s="1001"/>
      <c r="BK11" s="1001"/>
      <c r="BL11" s="1001"/>
      <c r="BM11" s="1001"/>
      <c r="BN11" s="1002"/>
      <c r="BO11" s="1038">
        <v>7.9</v>
      </c>
      <c r="BP11" s="1038"/>
      <c r="BQ11" s="1038"/>
      <c r="BR11" s="1038"/>
      <c r="BS11" s="1039">
        <v>231892</v>
      </c>
      <c r="BT11" s="1039"/>
      <c r="BU11" s="1039"/>
      <c r="BV11" s="1039"/>
      <c r="BW11" s="1039"/>
      <c r="BX11" s="1039"/>
      <c r="BY11" s="1039"/>
      <c r="BZ11" s="1039"/>
      <c r="CA11" s="1039"/>
      <c r="CB11" s="1077"/>
      <c r="CD11" s="997" t="s">
        <v>237</v>
      </c>
      <c r="CE11" s="998"/>
      <c r="CF11" s="998"/>
      <c r="CG11" s="998"/>
      <c r="CH11" s="998"/>
      <c r="CI11" s="998"/>
      <c r="CJ11" s="998"/>
      <c r="CK11" s="998"/>
      <c r="CL11" s="998"/>
      <c r="CM11" s="998"/>
      <c r="CN11" s="998"/>
      <c r="CO11" s="998"/>
      <c r="CP11" s="998"/>
      <c r="CQ11" s="999"/>
      <c r="CR11" s="1000">
        <v>432690</v>
      </c>
      <c r="CS11" s="1001"/>
      <c r="CT11" s="1001"/>
      <c r="CU11" s="1001"/>
      <c r="CV11" s="1001"/>
      <c r="CW11" s="1001"/>
      <c r="CX11" s="1001"/>
      <c r="CY11" s="1002"/>
      <c r="CZ11" s="1038">
        <v>1.3</v>
      </c>
      <c r="DA11" s="1038"/>
      <c r="DB11" s="1038"/>
      <c r="DC11" s="1038"/>
      <c r="DD11" s="1006">
        <v>123344</v>
      </c>
      <c r="DE11" s="1001"/>
      <c r="DF11" s="1001"/>
      <c r="DG11" s="1001"/>
      <c r="DH11" s="1001"/>
      <c r="DI11" s="1001"/>
      <c r="DJ11" s="1001"/>
      <c r="DK11" s="1001"/>
      <c r="DL11" s="1001"/>
      <c r="DM11" s="1001"/>
      <c r="DN11" s="1001"/>
      <c r="DO11" s="1001"/>
      <c r="DP11" s="1002"/>
      <c r="DQ11" s="1006">
        <v>271743</v>
      </c>
      <c r="DR11" s="1001"/>
      <c r="DS11" s="1001"/>
      <c r="DT11" s="1001"/>
      <c r="DU11" s="1001"/>
      <c r="DV11" s="1001"/>
      <c r="DW11" s="1001"/>
      <c r="DX11" s="1001"/>
      <c r="DY11" s="1001"/>
      <c r="DZ11" s="1001"/>
      <c r="EA11" s="1001"/>
      <c r="EB11" s="1001"/>
      <c r="EC11" s="1037"/>
    </row>
    <row r="12" spans="2:143" ht="11.25" customHeight="1" x14ac:dyDescent="0.15">
      <c r="B12" s="997" t="s">
        <v>238</v>
      </c>
      <c r="C12" s="998"/>
      <c r="D12" s="998"/>
      <c r="E12" s="998"/>
      <c r="F12" s="998"/>
      <c r="G12" s="998"/>
      <c r="H12" s="998"/>
      <c r="I12" s="998"/>
      <c r="J12" s="998"/>
      <c r="K12" s="998"/>
      <c r="L12" s="998"/>
      <c r="M12" s="998"/>
      <c r="N12" s="998"/>
      <c r="O12" s="998"/>
      <c r="P12" s="998"/>
      <c r="Q12" s="999"/>
      <c r="R12" s="1000">
        <v>71007</v>
      </c>
      <c r="S12" s="1001"/>
      <c r="T12" s="1001"/>
      <c r="U12" s="1001"/>
      <c r="V12" s="1001"/>
      <c r="W12" s="1001"/>
      <c r="X12" s="1001"/>
      <c r="Y12" s="1002"/>
      <c r="Z12" s="1038">
        <v>0.2</v>
      </c>
      <c r="AA12" s="1038"/>
      <c r="AB12" s="1038"/>
      <c r="AC12" s="1038"/>
      <c r="AD12" s="1039">
        <v>71007</v>
      </c>
      <c r="AE12" s="1039"/>
      <c r="AF12" s="1039"/>
      <c r="AG12" s="1039"/>
      <c r="AH12" s="1039"/>
      <c r="AI12" s="1039"/>
      <c r="AJ12" s="1039"/>
      <c r="AK12" s="1039"/>
      <c r="AL12" s="1003">
        <v>0.4</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5296292</v>
      </c>
      <c r="BH12" s="1001"/>
      <c r="BI12" s="1001"/>
      <c r="BJ12" s="1001"/>
      <c r="BK12" s="1001"/>
      <c r="BL12" s="1001"/>
      <c r="BM12" s="1001"/>
      <c r="BN12" s="1002"/>
      <c r="BO12" s="1038">
        <v>51.7</v>
      </c>
      <c r="BP12" s="1038"/>
      <c r="BQ12" s="1038"/>
      <c r="BR12" s="1038"/>
      <c r="BS12" s="1039" t="s">
        <v>121</v>
      </c>
      <c r="BT12" s="1039"/>
      <c r="BU12" s="1039"/>
      <c r="BV12" s="1039"/>
      <c r="BW12" s="1039"/>
      <c r="BX12" s="1039"/>
      <c r="BY12" s="1039"/>
      <c r="BZ12" s="1039"/>
      <c r="CA12" s="1039"/>
      <c r="CB12" s="1077"/>
      <c r="CD12" s="997" t="s">
        <v>240</v>
      </c>
      <c r="CE12" s="998"/>
      <c r="CF12" s="998"/>
      <c r="CG12" s="998"/>
      <c r="CH12" s="998"/>
      <c r="CI12" s="998"/>
      <c r="CJ12" s="998"/>
      <c r="CK12" s="998"/>
      <c r="CL12" s="998"/>
      <c r="CM12" s="998"/>
      <c r="CN12" s="998"/>
      <c r="CO12" s="998"/>
      <c r="CP12" s="998"/>
      <c r="CQ12" s="999"/>
      <c r="CR12" s="1000">
        <v>746848</v>
      </c>
      <c r="CS12" s="1001"/>
      <c r="CT12" s="1001"/>
      <c r="CU12" s="1001"/>
      <c r="CV12" s="1001"/>
      <c r="CW12" s="1001"/>
      <c r="CX12" s="1001"/>
      <c r="CY12" s="1002"/>
      <c r="CZ12" s="1038">
        <v>2.2999999999999998</v>
      </c>
      <c r="DA12" s="1038"/>
      <c r="DB12" s="1038"/>
      <c r="DC12" s="1038"/>
      <c r="DD12" s="1006">
        <v>28248</v>
      </c>
      <c r="DE12" s="1001"/>
      <c r="DF12" s="1001"/>
      <c r="DG12" s="1001"/>
      <c r="DH12" s="1001"/>
      <c r="DI12" s="1001"/>
      <c r="DJ12" s="1001"/>
      <c r="DK12" s="1001"/>
      <c r="DL12" s="1001"/>
      <c r="DM12" s="1001"/>
      <c r="DN12" s="1001"/>
      <c r="DO12" s="1001"/>
      <c r="DP12" s="1002"/>
      <c r="DQ12" s="1006">
        <v>499606</v>
      </c>
      <c r="DR12" s="1001"/>
      <c r="DS12" s="1001"/>
      <c r="DT12" s="1001"/>
      <c r="DU12" s="1001"/>
      <c r="DV12" s="1001"/>
      <c r="DW12" s="1001"/>
      <c r="DX12" s="1001"/>
      <c r="DY12" s="1001"/>
      <c r="DZ12" s="1001"/>
      <c r="EA12" s="1001"/>
      <c r="EB12" s="1001"/>
      <c r="EC12" s="1037"/>
    </row>
    <row r="13" spans="2:143" ht="11.25" customHeight="1" x14ac:dyDescent="0.15">
      <c r="B13" s="997" t="s">
        <v>241</v>
      </c>
      <c r="C13" s="998"/>
      <c r="D13" s="998"/>
      <c r="E13" s="998"/>
      <c r="F13" s="998"/>
      <c r="G13" s="998"/>
      <c r="H13" s="998"/>
      <c r="I13" s="998"/>
      <c r="J13" s="998"/>
      <c r="K13" s="998"/>
      <c r="L13" s="998"/>
      <c r="M13" s="998"/>
      <c r="N13" s="998"/>
      <c r="O13" s="998"/>
      <c r="P13" s="998"/>
      <c r="Q13" s="999"/>
      <c r="R13" s="1000" t="s">
        <v>121</v>
      </c>
      <c r="S13" s="1001"/>
      <c r="T13" s="1001"/>
      <c r="U13" s="1001"/>
      <c r="V13" s="1001"/>
      <c r="W13" s="1001"/>
      <c r="X13" s="1001"/>
      <c r="Y13" s="1002"/>
      <c r="Z13" s="1038" t="s">
        <v>121</v>
      </c>
      <c r="AA13" s="1038"/>
      <c r="AB13" s="1038"/>
      <c r="AC13" s="1038"/>
      <c r="AD13" s="1039" t="s">
        <v>121</v>
      </c>
      <c r="AE13" s="1039"/>
      <c r="AF13" s="1039"/>
      <c r="AG13" s="1039"/>
      <c r="AH13" s="1039"/>
      <c r="AI13" s="1039"/>
      <c r="AJ13" s="1039"/>
      <c r="AK13" s="1039"/>
      <c r="AL13" s="1003" t="s">
        <v>121</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5271581</v>
      </c>
      <c r="BH13" s="1001"/>
      <c r="BI13" s="1001"/>
      <c r="BJ13" s="1001"/>
      <c r="BK13" s="1001"/>
      <c r="BL13" s="1001"/>
      <c r="BM13" s="1001"/>
      <c r="BN13" s="1002"/>
      <c r="BO13" s="1038">
        <v>51.4</v>
      </c>
      <c r="BP13" s="1038"/>
      <c r="BQ13" s="1038"/>
      <c r="BR13" s="1038"/>
      <c r="BS13" s="1039" t="s">
        <v>121</v>
      </c>
      <c r="BT13" s="1039"/>
      <c r="BU13" s="1039"/>
      <c r="BV13" s="1039"/>
      <c r="BW13" s="1039"/>
      <c r="BX13" s="1039"/>
      <c r="BY13" s="1039"/>
      <c r="BZ13" s="1039"/>
      <c r="CA13" s="1039"/>
      <c r="CB13" s="1077"/>
      <c r="CD13" s="997" t="s">
        <v>243</v>
      </c>
      <c r="CE13" s="998"/>
      <c r="CF13" s="998"/>
      <c r="CG13" s="998"/>
      <c r="CH13" s="998"/>
      <c r="CI13" s="998"/>
      <c r="CJ13" s="998"/>
      <c r="CK13" s="998"/>
      <c r="CL13" s="998"/>
      <c r="CM13" s="998"/>
      <c r="CN13" s="998"/>
      <c r="CO13" s="998"/>
      <c r="CP13" s="998"/>
      <c r="CQ13" s="999"/>
      <c r="CR13" s="1000">
        <v>2221402</v>
      </c>
      <c r="CS13" s="1001"/>
      <c r="CT13" s="1001"/>
      <c r="CU13" s="1001"/>
      <c r="CV13" s="1001"/>
      <c r="CW13" s="1001"/>
      <c r="CX13" s="1001"/>
      <c r="CY13" s="1002"/>
      <c r="CZ13" s="1038">
        <v>6.7</v>
      </c>
      <c r="DA13" s="1038"/>
      <c r="DB13" s="1038"/>
      <c r="DC13" s="1038"/>
      <c r="DD13" s="1006">
        <v>566728</v>
      </c>
      <c r="DE13" s="1001"/>
      <c r="DF13" s="1001"/>
      <c r="DG13" s="1001"/>
      <c r="DH13" s="1001"/>
      <c r="DI13" s="1001"/>
      <c r="DJ13" s="1001"/>
      <c r="DK13" s="1001"/>
      <c r="DL13" s="1001"/>
      <c r="DM13" s="1001"/>
      <c r="DN13" s="1001"/>
      <c r="DO13" s="1001"/>
      <c r="DP13" s="1002"/>
      <c r="DQ13" s="1006">
        <v>1577130</v>
      </c>
      <c r="DR13" s="1001"/>
      <c r="DS13" s="1001"/>
      <c r="DT13" s="1001"/>
      <c r="DU13" s="1001"/>
      <c r="DV13" s="1001"/>
      <c r="DW13" s="1001"/>
      <c r="DX13" s="1001"/>
      <c r="DY13" s="1001"/>
      <c r="DZ13" s="1001"/>
      <c r="EA13" s="1001"/>
      <c r="EB13" s="1001"/>
      <c r="EC13" s="1037"/>
    </row>
    <row r="14" spans="2:143" ht="11.25" customHeight="1" x14ac:dyDescent="0.15">
      <c r="B14" s="997" t="s">
        <v>244</v>
      </c>
      <c r="C14" s="998"/>
      <c r="D14" s="998"/>
      <c r="E14" s="998"/>
      <c r="F14" s="998"/>
      <c r="G14" s="998"/>
      <c r="H14" s="998"/>
      <c r="I14" s="998"/>
      <c r="J14" s="998"/>
      <c r="K14" s="998"/>
      <c r="L14" s="998"/>
      <c r="M14" s="998"/>
      <c r="N14" s="998"/>
      <c r="O14" s="998"/>
      <c r="P14" s="998"/>
      <c r="Q14" s="999"/>
      <c r="R14" s="1000" t="s">
        <v>121</v>
      </c>
      <c r="S14" s="1001"/>
      <c r="T14" s="1001"/>
      <c r="U14" s="1001"/>
      <c r="V14" s="1001"/>
      <c r="W14" s="1001"/>
      <c r="X14" s="1001"/>
      <c r="Y14" s="1002"/>
      <c r="Z14" s="1038" t="s">
        <v>121</v>
      </c>
      <c r="AA14" s="1038"/>
      <c r="AB14" s="1038"/>
      <c r="AC14" s="1038"/>
      <c r="AD14" s="1039" t="s">
        <v>121</v>
      </c>
      <c r="AE14" s="1039"/>
      <c r="AF14" s="1039"/>
      <c r="AG14" s="1039"/>
      <c r="AH14" s="1039"/>
      <c r="AI14" s="1039"/>
      <c r="AJ14" s="1039"/>
      <c r="AK14" s="1039"/>
      <c r="AL14" s="1003" t="s">
        <v>121</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220453</v>
      </c>
      <c r="BH14" s="1001"/>
      <c r="BI14" s="1001"/>
      <c r="BJ14" s="1001"/>
      <c r="BK14" s="1001"/>
      <c r="BL14" s="1001"/>
      <c r="BM14" s="1001"/>
      <c r="BN14" s="1002"/>
      <c r="BO14" s="1038">
        <v>2.2000000000000002</v>
      </c>
      <c r="BP14" s="1038"/>
      <c r="BQ14" s="1038"/>
      <c r="BR14" s="1038"/>
      <c r="BS14" s="1039" t="s">
        <v>121</v>
      </c>
      <c r="BT14" s="1039"/>
      <c r="BU14" s="1039"/>
      <c r="BV14" s="1039"/>
      <c r="BW14" s="1039"/>
      <c r="BX14" s="1039"/>
      <c r="BY14" s="1039"/>
      <c r="BZ14" s="1039"/>
      <c r="CA14" s="1039"/>
      <c r="CB14" s="1077"/>
      <c r="CD14" s="997" t="s">
        <v>246</v>
      </c>
      <c r="CE14" s="998"/>
      <c r="CF14" s="998"/>
      <c r="CG14" s="998"/>
      <c r="CH14" s="998"/>
      <c r="CI14" s="998"/>
      <c r="CJ14" s="998"/>
      <c r="CK14" s="998"/>
      <c r="CL14" s="998"/>
      <c r="CM14" s="998"/>
      <c r="CN14" s="998"/>
      <c r="CO14" s="998"/>
      <c r="CP14" s="998"/>
      <c r="CQ14" s="999"/>
      <c r="CR14" s="1000">
        <v>1440886</v>
      </c>
      <c r="CS14" s="1001"/>
      <c r="CT14" s="1001"/>
      <c r="CU14" s="1001"/>
      <c r="CV14" s="1001"/>
      <c r="CW14" s="1001"/>
      <c r="CX14" s="1001"/>
      <c r="CY14" s="1002"/>
      <c r="CZ14" s="1038">
        <v>4.4000000000000004</v>
      </c>
      <c r="DA14" s="1038"/>
      <c r="DB14" s="1038"/>
      <c r="DC14" s="1038"/>
      <c r="DD14" s="1006">
        <v>336437</v>
      </c>
      <c r="DE14" s="1001"/>
      <c r="DF14" s="1001"/>
      <c r="DG14" s="1001"/>
      <c r="DH14" s="1001"/>
      <c r="DI14" s="1001"/>
      <c r="DJ14" s="1001"/>
      <c r="DK14" s="1001"/>
      <c r="DL14" s="1001"/>
      <c r="DM14" s="1001"/>
      <c r="DN14" s="1001"/>
      <c r="DO14" s="1001"/>
      <c r="DP14" s="1002"/>
      <c r="DQ14" s="1006">
        <v>1126718</v>
      </c>
      <c r="DR14" s="1001"/>
      <c r="DS14" s="1001"/>
      <c r="DT14" s="1001"/>
      <c r="DU14" s="1001"/>
      <c r="DV14" s="1001"/>
      <c r="DW14" s="1001"/>
      <c r="DX14" s="1001"/>
      <c r="DY14" s="1001"/>
      <c r="DZ14" s="1001"/>
      <c r="EA14" s="1001"/>
      <c r="EB14" s="1001"/>
      <c r="EC14" s="1037"/>
    </row>
    <row r="15" spans="2:143" ht="11.25" customHeight="1" x14ac:dyDescent="0.15">
      <c r="B15" s="997" t="s">
        <v>247</v>
      </c>
      <c r="C15" s="998"/>
      <c r="D15" s="998"/>
      <c r="E15" s="998"/>
      <c r="F15" s="998"/>
      <c r="G15" s="998"/>
      <c r="H15" s="998"/>
      <c r="I15" s="998"/>
      <c r="J15" s="998"/>
      <c r="K15" s="998"/>
      <c r="L15" s="998"/>
      <c r="M15" s="998"/>
      <c r="N15" s="998"/>
      <c r="O15" s="998"/>
      <c r="P15" s="998"/>
      <c r="Q15" s="999"/>
      <c r="R15" s="1000">
        <v>22179</v>
      </c>
      <c r="S15" s="1001"/>
      <c r="T15" s="1001"/>
      <c r="U15" s="1001"/>
      <c r="V15" s="1001"/>
      <c r="W15" s="1001"/>
      <c r="X15" s="1001"/>
      <c r="Y15" s="1002"/>
      <c r="Z15" s="1038">
        <v>0.1</v>
      </c>
      <c r="AA15" s="1038"/>
      <c r="AB15" s="1038"/>
      <c r="AC15" s="1038"/>
      <c r="AD15" s="1039">
        <v>22179</v>
      </c>
      <c r="AE15" s="1039"/>
      <c r="AF15" s="1039"/>
      <c r="AG15" s="1039"/>
      <c r="AH15" s="1039"/>
      <c r="AI15" s="1039"/>
      <c r="AJ15" s="1039"/>
      <c r="AK15" s="1039"/>
      <c r="AL15" s="1003">
        <v>0.1</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477407</v>
      </c>
      <c r="BH15" s="1001"/>
      <c r="BI15" s="1001"/>
      <c r="BJ15" s="1001"/>
      <c r="BK15" s="1001"/>
      <c r="BL15" s="1001"/>
      <c r="BM15" s="1001"/>
      <c r="BN15" s="1002"/>
      <c r="BO15" s="1038">
        <v>4.7</v>
      </c>
      <c r="BP15" s="1038"/>
      <c r="BQ15" s="1038"/>
      <c r="BR15" s="1038"/>
      <c r="BS15" s="1039" t="s">
        <v>121</v>
      </c>
      <c r="BT15" s="1039"/>
      <c r="BU15" s="1039"/>
      <c r="BV15" s="1039"/>
      <c r="BW15" s="1039"/>
      <c r="BX15" s="1039"/>
      <c r="BY15" s="1039"/>
      <c r="BZ15" s="1039"/>
      <c r="CA15" s="1039"/>
      <c r="CB15" s="1077"/>
      <c r="CD15" s="997" t="s">
        <v>249</v>
      </c>
      <c r="CE15" s="998"/>
      <c r="CF15" s="998"/>
      <c r="CG15" s="998"/>
      <c r="CH15" s="998"/>
      <c r="CI15" s="998"/>
      <c r="CJ15" s="998"/>
      <c r="CK15" s="998"/>
      <c r="CL15" s="998"/>
      <c r="CM15" s="998"/>
      <c r="CN15" s="998"/>
      <c r="CO15" s="998"/>
      <c r="CP15" s="998"/>
      <c r="CQ15" s="999"/>
      <c r="CR15" s="1000">
        <v>4874902</v>
      </c>
      <c r="CS15" s="1001"/>
      <c r="CT15" s="1001"/>
      <c r="CU15" s="1001"/>
      <c r="CV15" s="1001"/>
      <c r="CW15" s="1001"/>
      <c r="CX15" s="1001"/>
      <c r="CY15" s="1002"/>
      <c r="CZ15" s="1038">
        <v>14.7</v>
      </c>
      <c r="DA15" s="1038"/>
      <c r="DB15" s="1038"/>
      <c r="DC15" s="1038"/>
      <c r="DD15" s="1006">
        <v>213210</v>
      </c>
      <c r="DE15" s="1001"/>
      <c r="DF15" s="1001"/>
      <c r="DG15" s="1001"/>
      <c r="DH15" s="1001"/>
      <c r="DI15" s="1001"/>
      <c r="DJ15" s="1001"/>
      <c r="DK15" s="1001"/>
      <c r="DL15" s="1001"/>
      <c r="DM15" s="1001"/>
      <c r="DN15" s="1001"/>
      <c r="DO15" s="1001"/>
      <c r="DP15" s="1002"/>
      <c r="DQ15" s="1006">
        <v>4257833</v>
      </c>
      <c r="DR15" s="1001"/>
      <c r="DS15" s="1001"/>
      <c r="DT15" s="1001"/>
      <c r="DU15" s="1001"/>
      <c r="DV15" s="1001"/>
      <c r="DW15" s="1001"/>
      <c r="DX15" s="1001"/>
      <c r="DY15" s="1001"/>
      <c r="DZ15" s="1001"/>
      <c r="EA15" s="1001"/>
      <c r="EB15" s="1001"/>
      <c r="EC15" s="1037"/>
    </row>
    <row r="16" spans="2:143" ht="11.25" customHeight="1" x14ac:dyDescent="0.15">
      <c r="B16" s="997" t="s">
        <v>250</v>
      </c>
      <c r="C16" s="998"/>
      <c r="D16" s="998"/>
      <c r="E16" s="998"/>
      <c r="F16" s="998"/>
      <c r="G16" s="998"/>
      <c r="H16" s="998"/>
      <c r="I16" s="998"/>
      <c r="J16" s="998"/>
      <c r="K16" s="998"/>
      <c r="L16" s="998"/>
      <c r="M16" s="998"/>
      <c r="N16" s="998"/>
      <c r="O16" s="998"/>
      <c r="P16" s="998"/>
      <c r="Q16" s="999"/>
      <c r="R16" s="1000">
        <v>157921</v>
      </c>
      <c r="S16" s="1001"/>
      <c r="T16" s="1001"/>
      <c r="U16" s="1001"/>
      <c r="V16" s="1001"/>
      <c r="W16" s="1001"/>
      <c r="X16" s="1001"/>
      <c r="Y16" s="1002"/>
      <c r="Z16" s="1038">
        <v>0.5</v>
      </c>
      <c r="AA16" s="1038"/>
      <c r="AB16" s="1038"/>
      <c r="AC16" s="1038"/>
      <c r="AD16" s="1039">
        <v>157921</v>
      </c>
      <c r="AE16" s="1039"/>
      <c r="AF16" s="1039"/>
      <c r="AG16" s="1039"/>
      <c r="AH16" s="1039"/>
      <c r="AI16" s="1039"/>
      <c r="AJ16" s="1039"/>
      <c r="AK16" s="1039"/>
      <c r="AL16" s="1003">
        <v>0.8</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121</v>
      </c>
      <c r="BH16" s="1001"/>
      <c r="BI16" s="1001"/>
      <c r="BJ16" s="1001"/>
      <c r="BK16" s="1001"/>
      <c r="BL16" s="1001"/>
      <c r="BM16" s="1001"/>
      <c r="BN16" s="1002"/>
      <c r="BO16" s="1038" t="s">
        <v>121</v>
      </c>
      <c r="BP16" s="1038"/>
      <c r="BQ16" s="1038"/>
      <c r="BR16" s="1038"/>
      <c r="BS16" s="1039" t="s">
        <v>121</v>
      </c>
      <c r="BT16" s="1039"/>
      <c r="BU16" s="1039"/>
      <c r="BV16" s="1039"/>
      <c r="BW16" s="1039"/>
      <c r="BX16" s="1039"/>
      <c r="BY16" s="1039"/>
      <c r="BZ16" s="1039"/>
      <c r="CA16" s="1039"/>
      <c r="CB16" s="1077"/>
      <c r="CD16" s="997" t="s">
        <v>252</v>
      </c>
      <c r="CE16" s="998"/>
      <c r="CF16" s="998"/>
      <c r="CG16" s="998"/>
      <c r="CH16" s="998"/>
      <c r="CI16" s="998"/>
      <c r="CJ16" s="998"/>
      <c r="CK16" s="998"/>
      <c r="CL16" s="998"/>
      <c r="CM16" s="998"/>
      <c r="CN16" s="998"/>
      <c r="CO16" s="998"/>
      <c r="CP16" s="998"/>
      <c r="CQ16" s="999"/>
      <c r="CR16" s="1000">
        <v>226175</v>
      </c>
      <c r="CS16" s="1001"/>
      <c r="CT16" s="1001"/>
      <c r="CU16" s="1001"/>
      <c r="CV16" s="1001"/>
      <c r="CW16" s="1001"/>
      <c r="CX16" s="1001"/>
      <c r="CY16" s="1002"/>
      <c r="CZ16" s="1038">
        <v>0.7</v>
      </c>
      <c r="DA16" s="1038"/>
      <c r="DB16" s="1038"/>
      <c r="DC16" s="1038"/>
      <c r="DD16" s="1006" t="s">
        <v>121</v>
      </c>
      <c r="DE16" s="1001"/>
      <c r="DF16" s="1001"/>
      <c r="DG16" s="1001"/>
      <c r="DH16" s="1001"/>
      <c r="DI16" s="1001"/>
      <c r="DJ16" s="1001"/>
      <c r="DK16" s="1001"/>
      <c r="DL16" s="1001"/>
      <c r="DM16" s="1001"/>
      <c r="DN16" s="1001"/>
      <c r="DO16" s="1001"/>
      <c r="DP16" s="1002"/>
      <c r="DQ16" s="1006">
        <v>14386</v>
      </c>
      <c r="DR16" s="1001"/>
      <c r="DS16" s="1001"/>
      <c r="DT16" s="1001"/>
      <c r="DU16" s="1001"/>
      <c r="DV16" s="1001"/>
      <c r="DW16" s="1001"/>
      <c r="DX16" s="1001"/>
      <c r="DY16" s="1001"/>
      <c r="DZ16" s="1001"/>
      <c r="EA16" s="1001"/>
      <c r="EB16" s="1001"/>
      <c r="EC16" s="1037"/>
    </row>
    <row r="17" spans="2:133" ht="11.25" customHeight="1" x14ac:dyDescent="0.15">
      <c r="B17" s="997" t="s">
        <v>253</v>
      </c>
      <c r="C17" s="998"/>
      <c r="D17" s="998"/>
      <c r="E17" s="998"/>
      <c r="F17" s="998"/>
      <c r="G17" s="998"/>
      <c r="H17" s="998"/>
      <c r="I17" s="998"/>
      <c r="J17" s="998"/>
      <c r="K17" s="998"/>
      <c r="L17" s="998"/>
      <c r="M17" s="998"/>
      <c r="N17" s="998"/>
      <c r="O17" s="998"/>
      <c r="P17" s="998"/>
      <c r="Q17" s="999"/>
      <c r="R17" s="1000">
        <v>318190</v>
      </c>
      <c r="S17" s="1001"/>
      <c r="T17" s="1001"/>
      <c r="U17" s="1001"/>
      <c r="V17" s="1001"/>
      <c r="W17" s="1001"/>
      <c r="X17" s="1001"/>
      <c r="Y17" s="1002"/>
      <c r="Z17" s="1038">
        <v>0.9</v>
      </c>
      <c r="AA17" s="1038"/>
      <c r="AB17" s="1038"/>
      <c r="AC17" s="1038"/>
      <c r="AD17" s="1039">
        <v>318190</v>
      </c>
      <c r="AE17" s="1039"/>
      <c r="AF17" s="1039"/>
      <c r="AG17" s="1039"/>
      <c r="AH17" s="1039"/>
      <c r="AI17" s="1039"/>
      <c r="AJ17" s="1039"/>
      <c r="AK17" s="1039"/>
      <c r="AL17" s="1003">
        <v>1.6</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121</v>
      </c>
      <c r="BH17" s="1001"/>
      <c r="BI17" s="1001"/>
      <c r="BJ17" s="1001"/>
      <c r="BK17" s="1001"/>
      <c r="BL17" s="1001"/>
      <c r="BM17" s="1001"/>
      <c r="BN17" s="1002"/>
      <c r="BO17" s="1038" t="s">
        <v>121</v>
      </c>
      <c r="BP17" s="1038"/>
      <c r="BQ17" s="1038"/>
      <c r="BR17" s="1038"/>
      <c r="BS17" s="1039" t="s">
        <v>121</v>
      </c>
      <c r="BT17" s="1039"/>
      <c r="BU17" s="1039"/>
      <c r="BV17" s="1039"/>
      <c r="BW17" s="1039"/>
      <c r="BX17" s="1039"/>
      <c r="BY17" s="1039"/>
      <c r="BZ17" s="1039"/>
      <c r="CA17" s="1039"/>
      <c r="CB17" s="1077"/>
      <c r="CD17" s="997" t="s">
        <v>255</v>
      </c>
      <c r="CE17" s="998"/>
      <c r="CF17" s="998"/>
      <c r="CG17" s="998"/>
      <c r="CH17" s="998"/>
      <c r="CI17" s="998"/>
      <c r="CJ17" s="998"/>
      <c r="CK17" s="998"/>
      <c r="CL17" s="998"/>
      <c r="CM17" s="998"/>
      <c r="CN17" s="998"/>
      <c r="CO17" s="998"/>
      <c r="CP17" s="998"/>
      <c r="CQ17" s="999"/>
      <c r="CR17" s="1000">
        <v>3581887</v>
      </c>
      <c r="CS17" s="1001"/>
      <c r="CT17" s="1001"/>
      <c r="CU17" s="1001"/>
      <c r="CV17" s="1001"/>
      <c r="CW17" s="1001"/>
      <c r="CX17" s="1001"/>
      <c r="CY17" s="1002"/>
      <c r="CZ17" s="1038">
        <v>10.8</v>
      </c>
      <c r="DA17" s="1038"/>
      <c r="DB17" s="1038"/>
      <c r="DC17" s="1038"/>
      <c r="DD17" s="1006" t="s">
        <v>121</v>
      </c>
      <c r="DE17" s="1001"/>
      <c r="DF17" s="1001"/>
      <c r="DG17" s="1001"/>
      <c r="DH17" s="1001"/>
      <c r="DI17" s="1001"/>
      <c r="DJ17" s="1001"/>
      <c r="DK17" s="1001"/>
      <c r="DL17" s="1001"/>
      <c r="DM17" s="1001"/>
      <c r="DN17" s="1001"/>
      <c r="DO17" s="1001"/>
      <c r="DP17" s="1002"/>
      <c r="DQ17" s="1006">
        <v>3547563</v>
      </c>
      <c r="DR17" s="1001"/>
      <c r="DS17" s="1001"/>
      <c r="DT17" s="1001"/>
      <c r="DU17" s="1001"/>
      <c r="DV17" s="1001"/>
      <c r="DW17" s="1001"/>
      <c r="DX17" s="1001"/>
      <c r="DY17" s="1001"/>
      <c r="DZ17" s="1001"/>
      <c r="EA17" s="1001"/>
      <c r="EB17" s="1001"/>
      <c r="EC17" s="1037"/>
    </row>
    <row r="18" spans="2:133" ht="11.25" customHeight="1" x14ac:dyDescent="0.15">
      <c r="B18" s="997" t="s">
        <v>256</v>
      </c>
      <c r="C18" s="998"/>
      <c r="D18" s="998"/>
      <c r="E18" s="998"/>
      <c r="F18" s="998"/>
      <c r="G18" s="998"/>
      <c r="H18" s="998"/>
      <c r="I18" s="998"/>
      <c r="J18" s="998"/>
      <c r="K18" s="998"/>
      <c r="L18" s="998"/>
      <c r="M18" s="998"/>
      <c r="N18" s="998"/>
      <c r="O18" s="998"/>
      <c r="P18" s="998"/>
      <c r="Q18" s="999"/>
      <c r="R18" s="1000">
        <v>56060</v>
      </c>
      <c r="S18" s="1001"/>
      <c r="T18" s="1001"/>
      <c r="U18" s="1001"/>
      <c r="V18" s="1001"/>
      <c r="W18" s="1001"/>
      <c r="X18" s="1001"/>
      <c r="Y18" s="1002"/>
      <c r="Z18" s="1038">
        <v>0.2</v>
      </c>
      <c r="AA18" s="1038"/>
      <c r="AB18" s="1038"/>
      <c r="AC18" s="1038"/>
      <c r="AD18" s="1039">
        <v>56060</v>
      </c>
      <c r="AE18" s="1039"/>
      <c r="AF18" s="1039"/>
      <c r="AG18" s="1039"/>
      <c r="AH18" s="1039"/>
      <c r="AI18" s="1039"/>
      <c r="AJ18" s="1039"/>
      <c r="AK18" s="1039"/>
      <c r="AL18" s="1003">
        <v>0.3</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121</v>
      </c>
      <c r="BH18" s="1001"/>
      <c r="BI18" s="1001"/>
      <c r="BJ18" s="1001"/>
      <c r="BK18" s="1001"/>
      <c r="BL18" s="1001"/>
      <c r="BM18" s="1001"/>
      <c r="BN18" s="1002"/>
      <c r="BO18" s="1038" t="s">
        <v>121</v>
      </c>
      <c r="BP18" s="1038"/>
      <c r="BQ18" s="1038"/>
      <c r="BR18" s="1038"/>
      <c r="BS18" s="1039" t="s">
        <v>121</v>
      </c>
      <c r="BT18" s="1039"/>
      <c r="BU18" s="1039"/>
      <c r="BV18" s="1039"/>
      <c r="BW18" s="1039"/>
      <c r="BX18" s="1039"/>
      <c r="BY18" s="1039"/>
      <c r="BZ18" s="1039"/>
      <c r="CA18" s="1039"/>
      <c r="CB18" s="1077"/>
      <c r="CD18" s="997" t="s">
        <v>258</v>
      </c>
      <c r="CE18" s="998"/>
      <c r="CF18" s="998"/>
      <c r="CG18" s="998"/>
      <c r="CH18" s="998"/>
      <c r="CI18" s="998"/>
      <c r="CJ18" s="998"/>
      <c r="CK18" s="998"/>
      <c r="CL18" s="998"/>
      <c r="CM18" s="998"/>
      <c r="CN18" s="998"/>
      <c r="CO18" s="998"/>
      <c r="CP18" s="998"/>
      <c r="CQ18" s="999"/>
      <c r="CR18" s="1000" t="s">
        <v>121</v>
      </c>
      <c r="CS18" s="1001"/>
      <c r="CT18" s="1001"/>
      <c r="CU18" s="1001"/>
      <c r="CV18" s="1001"/>
      <c r="CW18" s="1001"/>
      <c r="CX18" s="1001"/>
      <c r="CY18" s="1002"/>
      <c r="CZ18" s="1038" t="s">
        <v>121</v>
      </c>
      <c r="DA18" s="1038"/>
      <c r="DB18" s="1038"/>
      <c r="DC18" s="1038"/>
      <c r="DD18" s="1006" t="s">
        <v>121</v>
      </c>
      <c r="DE18" s="1001"/>
      <c r="DF18" s="1001"/>
      <c r="DG18" s="1001"/>
      <c r="DH18" s="1001"/>
      <c r="DI18" s="1001"/>
      <c r="DJ18" s="1001"/>
      <c r="DK18" s="1001"/>
      <c r="DL18" s="1001"/>
      <c r="DM18" s="1001"/>
      <c r="DN18" s="1001"/>
      <c r="DO18" s="1001"/>
      <c r="DP18" s="1002"/>
      <c r="DQ18" s="1006" t="s">
        <v>121</v>
      </c>
      <c r="DR18" s="1001"/>
      <c r="DS18" s="1001"/>
      <c r="DT18" s="1001"/>
      <c r="DU18" s="1001"/>
      <c r="DV18" s="1001"/>
      <c r="DW18" s="1001"/>
      <c r="DX18" s="1001"/>
      <c r="DY18" s="1001"/>
      <c r="DZ18" s="1001"/>
      <c r="EA18" s="1001"/>
      <c r="EB18" s="1001"/>
      <c r="EC18" s="1037"/>
    </row>
    <row r="19" spans="2:133" ht="11.25" customHeight="1" x14ac:dyDescent="0.15">
      <c r="B19" s="997" t="s">
        <v>259</v>
      </c>
      <c r="C19" s="998"/>
      <c r="D19" s="998"/>
      <c r="E19" s="998"/>
      <c r="F19" s="998"/>
      <c r="G19" s="998"/>
      <c r="H19" s="998"/>
      <c r="I19" s="998"/>
      <c r="J19" s="998"/>
      <c r="K19" s="998"/>
      <c r="L19" s="998"/>
      <c r="M19" s="998"/>
      <c r="N19" s="998"/>
      <c r="O19" s="998"/>
      <c r="P19" s="998"/>
      <c r="Q19" s="999"/>
      <c r="R19" s="1000">
        <v>253897</v>
      </c>
      <c r="S19" s="1001"/>
      <c r="T19" s="1001"/>
      <c r="U19" s="1001"/>
      <c r="V19" s="1001"/>
      <c r="W19" s="1001"/>
      <c r="X19" s="1001"/>
      <c r="Y19" s="1002"/>
      <c r="Z19" s="1038">
        <v>0.8</v>
      </c>
      <c r="AA19" s="1038"/>
      <c r="AB19" s="1038"/>
      <c r="AC19" s="1038"/>
      <c r="AD19" s="1039">
        <v>253897</v>
      </c>
      <c r="AE19" s="1039"/>
      <c r="AF19" s="1039"/>
      <c r="AG19" s="1039"/>
      <c r="AH19" s="1039"/>
      <c r="AI19" s="1039"/>
      <c r="AJ19" s="1039"/>
      <c r="AK19" s="1039"/>
      <c r="AL19" s="1003">
        <v>1.3</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566184</v>
      </c>
      <c r="BH19" s="1001"/>
      <c r="BI19" s="1001"/>
      <c r="BJ19" s="1001"/>
      <c r="BK19" s="1001"/>
      <c r="BL19" s="1001"/>
      <c r="BM19" s="1001"/>
      <c r="BN19" s="1002"/>
      <c r="BO19" s="1038">
        <v>5.5</v>
      </c>
      <c r="BP19" s="1038"/>
      <c r="BQ19" s="1038"/>
      <c r="BR19" s="1038"/>
      <c r="BS19" s="1039" t="s">
        <v>121</v>
      </c>
      <c r="BT19" s="1039"/>
      <c r="BU19" s="1039"/>
      <c r="BV19" s="1039"/>
      <c r="BW19" s="1039"/>
      <c r="BX19" s="1039"/>
      <c r="BY19" s="1039"/>
      <c r="BZ19" s="1039"/>
      <c r="CA19" s="1039"/>
      <c r="CB19" s="1077"/>
      <c r="CD19" s="997" t="s">
        <v>261</v>
      </c>
      <c r="CE19" s="998"/>
      <c r="CF19" s="998"/>
      <c r="CG19" s="998"/>
      <c r="CH19" s="998"/>
      <c r="CI19" s="998"/>
      <c r="CJ19" s="998"/>
      <c r="CK19" s="998"/>
      <c r="CL19" s="998"/>
      <c r="CM19" s="998"/>
      <c r="CN19" s="998"/>
      <c r="CO19" s="998"/>
      <c r="CP19" s="998"/>
      <c r="CQ19" s="999"/>
      <c r="CR19" s="1000" t="s">
        <v>121</v>
      </c>
      <c r="CS19" s="1001"/>
      <c r="CT19" s="1001"/>
      <c r="CU19" s="1001"/>
      <c r="CV19" s="1001"/>
      <c r="CW19" s="1001"/>
      <c r="CX19" s="1001"/>
      <c r="CY19" s="1002"/>
      <c r="CZ19" s="1038" t="s">
        <v>121</v>
      </c>
      <c r="DA19" s="1038"/>
      <c r="DB19" s="1038"/>
      <c r="DC19" s="1038"/>
      <c r="DD19" s="1006" t="s">
        <v>121</v>
      </c>
      <c r="DE19" s="1001"/>
      <c r="DF19" s="1001"/>
      <c r="DG19" s="1001"/>
      <c r="DH19" s="1001"/>
      <c r="DI19" s="1001"/>
      <c r="DJ19" s="1001"/>
      <c r="DK19" s="1001"/>
      <c r="DL19" s="1001"/>
      <c r="DM19" s="1001"/>
      <c r="DN19" s="1001"/>
      <c r="DO19" s="1001"/>
      <c r="DP19" s="1002"/>
      <c r="DQ19" s="1006" t="s">
        <v>121</v>
      </c>
      <c r="DR19" s="1001"/>
      <c r="DS19" s="1001"/>
      <c r="DT19" s="1001"/>
      <c r="DU19" s="1001"/>
      <c r="DV19" s="1001"/>
      <c r="DW19" s="1001"/>
      <c r="DX19" s="1001"/>
      <c r="DY19" s="1001"/>
      <c r="DZ19" s="1001"/>
      <c r="EA19" s="1001"/>
      <c r="EB19" s="1001"/>
      <c r="EC19" s="1037"/>
    </row>
    <row r="20" spans="2:133" ht="11.25" customHeight="1" x14ac:dyDescent="0.15">
      <c r="B20" s="1067" t="s">
        <v>262</v>
      </c>
      <c r="C20" s="1068"/>
      <c r="D20" s="1068"/>
      <c r="E20" s="1068"/>
      <c r="F20" s="1068"/>
      <c r="G20" s="1068"/>
      <c r="H20" s="1068"/>
      <c r="I20" s="1068"/>
      <c r="J20" s="1068"/>
      <c r="K20" s="1068"/>
      <c r="L20" s="1068"/>
      <c r="M20" s="1068"/>
      <c r="N20" s="1068"/>
      <c r="O20" s="1068"/>
      <c r="P20" s="1068"/>
      <c r="Q20" s="1069"/>
      <c r="R20" s="1000">
        <v>8233</v>
      </c>
      <c r="S20" s="1001"/>
      <c r="T20" s="1001"/>
      <c r="U20" s="1001"/>
      <c r="V20" s="1001"/>
      <c r="W20" s="1001"/>
      <c r="X20" s="1001"/>
      <c r="Y20" s="1002"/>
      <c r="Z20" s="1038">
        <v>0</v>
      </c>
      <c r="AA20" s="1038"/>
      <c r="AB20" s="1038"/>
      <c r="AC20" s="1038"/>
      <c r="AD20" s="1039">
        <v>8233</v>
      </c>
      <c r="AE20" s="1039"/>
      <c r="AF20" s="1039"/>
      <c r="AG20" s="1039"/>
      <c r="AH20" s="1039"/>
      <c r="AI20" s="1039"/>
      <c r="AJ20" s="1039"/>
      <c r="AK20" s="1039"/>
      <c r="AL20" s="1003">
        <v>0</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566184</v>
      </c>
      <c r="BH20" s="1001"/>
      <c r="BI20" s="1001"/>
      <c r="BJ20" s="1001"/>
      <c r="BK20" s="1001"/>
      <c r="BL20" s="1001"/>
      <c r="BM20" s="1001"/>
      <c r="BN20" s="1002"/>
      <c r="BO20" s="1038">
        <v>5.5</v>
      </c>
      <c r="BP20" s="1038"/>
      <c r="BQ20" s="1038"/>
      <c r="BR20" s="1038"/>
      <c r="BS20" s="1039" t="s">
        <v>121</v>
      </c>
      <c r="BT20" s="1039"/>
      <c r="BU20" s="1039"/>
      <c r="BV20" s="1039"/>
      <c r="BW20" s="1039"/>
      <c r="BX20" s="1039"/>
      <c r="BY20" s="1039"/>
      <c r="BZ20" s="1039"/>
      <c r="CA20" s="1039"/>
      <c r="CB20" s="1077"/>
      <c r="CD20" s="997" t="s">
        <v>264</v>
      </c>
      <c r="CE20" s="998"/>
      <c r="CF20" s="998"/>
      <c r="CG20" s="998"/>
      <c r="CH20" s="998"/>
      <c r="CI20" s="998"/>
      <c r="CJ20" s="998"/>
      <c r="CK20" s="998"/>
      <c r="CL20" s="998"/>
      <c r="CM20" s="998"/>
      <c r="CN20" s="998"/>
      <c r="CO20" s="998"/>
      <c r="CP20" s="998"/>
      <c r="CQ20" s="999"/>
      <c r="CR20" s="1000">
        <v>33062942</v>
      </c>
      <c r="CS20" s="1001"/>
      <c r="CT20" s="1001"/>
      <c r="CU20" s="1001"/>
      <c r="CV20" s="1001"/>
      <c r="CW20" s="1001"/>
      <c r="CX20" s="1001"/>
      <c r="CY20" s="1002"/>
      <c r="CZ20" s="1038">
        <v>100</v>
      </c>
      <c r="DA20" s="1038"/>
      <c r="DB20" s="1038"/>
      <c r="DC20" s="1038"/>
      <c r="DD20" s="1006">
        <v>2279676</v>
      </c>
      <c r="DE20" s="1001"/>
      <c r="DF20" s="1001"/>
      <c r="DG20" s="1001"/>
      <c r="DH20" s="1001"/>
      <c r="DI20" s="1001"/>
      <c r="DJ20" s="1001"/>
      <c r="DK20" s="1001"/>
      <c r="DL20" s="1001"/>
      <c r="DM20" s="1001"/>
      <c r="DN20" s="1001"/>
      <c r="DO20" s="1001"/>
      <c r="DP20" s="1002"/>
      <c r="DQ20" s="1006">
        <v>23809898</v>
      </c>
      <c r="DR20" s="1001"/>
      <c r="DS20" s="1001"/>
      <c r="DT20" s="1001"/>
      <c r="DU20" s="1001"/>
      <c r="DV20" s="1001"/>
      <c r="DW20" s="1001"/>
      <c r="DX20" s="1001"/>
      <c r="DY20" s="1001"/>
      <c r="DZ20" s="1001"/>
      <c r="EA20" s="1001"/>
      <c r="EB20" s="1001"/>
      <c r="EC20" s="1037"/>
    </row>
    <row r="21" spans="2:133" ht="11.25" customHeight="1" x14ac:dyDescent="0.15">
      <c r="B21" s="997" t="s">
        <v>265</v>
      </c>
      <c r="C21" s="998"/>
      <c r="D21" s="998"/>
      <c r="E21" s="998"/>
      <c r="F21" s="998"/>
      <c r="G21" s="998"/>
      <c r="H21" s="998"/>
      <c r="I21" s="998"/>
      <c r="J21" s="998"/>
      <c r="K21" s="998"/>
      <c r="L21" s="998"/>
      <c r="M21" s="998"/>
      <c r="N21" s="998"/>
      <c r="O21" s="998"/>
      <c r="P21" s="998"/>
      <c r="Q21" s="999"/>
      <c r="R21" s="1000">
        <v>8802301</v>
      </c>
      <c r="S21" s="1001"/>
      <c r="T21" s="1001"/>
      <c r="U21" s="1001"/>
      <c r="V21" s="1001"/>
      <c r="W21" s="1001"/>
      <c r="X21" s="1001"/>
      <c r="Y21" s="1002"/>
      <c r="Z21" s="1038">
        <v>26.2</v>
      </c>
      <c r="AA21" s="1038"/>
      <c r="AB21" s="1038"/>
      <c r="AC21" s="1038"/>
      <c r="AD21" s="1039">
        <v>8067506</v>
      </c>
      <c r="AE21" s="1039"/>
      <c r="AF21" s="1039"/>
      <c r="AG21" s="1039"/>
      <c r="AH21" s="1039"/>
      <c r="AI21" s="1039"/>
      <c r="AJ21" s="1039"/>
      <c r="AK21" s="1039"/>
      <c r="AL21" s="1003">
        <v>39.9</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v>7523</v>
      </c>
      <c r="BH21" s="1001"/>
      <c r="BI21" s="1001"/>
      <c r="BJ21" s="1001"/>
      <c r="BK21" s="1001"/>
      <c r="BL21" s="1001"/>
      <c r="BM21" s="1001"/>
      <c r="BN21" s="1002"/>
      <c r="BO21" s="1038">
        <v>0.1</v>
      </c>
      <c r="BP21" s="1038"/>
      <c r="BQ21" s="1038"/>
      <c r="BR21" s="1038"/>
      <c r="BS21" s="1039" t="s">
        <v>121</v>
      </c>
      <c r="BT21" s="1039"/>
      <c r="BU21" s="1039"/>
      <c r="BV21" s="1039"/>
      <c r="BW21" s="1039"/>
      <c r="BX21" s="1039"/>
      <c r="BY21" s="1039"/>
      <c r="BZ21" s="1039"/>
      <c r="CA21" s="1039"/>
      <c r="CB21" s="1077"/>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267</v>
      </c>
      <c r="C22" s="998"/>
      <c r="D22" s="998"/>
      <c r="E22" s="998"/>
      <c r="F22" s="998"/>
      <c r="G22" s="998"/>
      <c r="H22" s="998"/>
      <c r="I22" s="998"/>
      <c r="J22" s="998"/>
      <c r="K22" s="998"/>
      <c r="L22" s="998"/>
      <c r="M22" s="998"/>
      <c r="N22" s="998"/>
      <c r="O22" s="998"/>
      <c r="P22" s="998"/>
      <c r="Q22" s="999"/>
      <c r="R22" s="1000">
        <v>8067506</v>
      </c>
      <c r="S22" s="1001"/>
      <c r="T22" s="1001"/>
      <c r="U22" s="1001"/>
      <c r="V22" s="1001"/>
      <c r="W22" s="1001"/>
      <c r="X22" s="1001"/>
      <c r="Y22" s="1002"/>
      <c r="Z22" s="1038">
        <v>24</v>
      </c>
      <c r="AA22" s="1038"/>
      <c r="AB22" s="1038"/>
      <c r="AC22" s="1038"/>
      <c r="AD22" s="1039">
        <v>8067506</v>
      </c>
      <c r="AE22" s="1039"/>
      <c r="AF22" s="1039"/>
      <c r="AG22" s="1039"/>
      <c r="AH22" s="1039"/>
      <c r="AI22" s="1039"/>
      <c r="AJ22" s="1039"/>
      <c r="AK22" s="1039"/>
      <c r="AL22" s="1003">
        <v>39.9</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121</v>
      </c>
      <c r="BH22" s="1001"/>
      <c r="BI22" s="1001"/>
      <c r="BJ22" s="1001"/>
      <c r="BK22" s="1001"/>
      <c r="BL22" s="1001"/>
      <c r="BM22" s="1001"/>
      <c r="BN22" s="1002"/>
      <c r="BO22" s="1038" t="s">
        <v>121</v>
      </c>
      <c r="BP22" s="1038"/>
      <c r="BQ22" s="1038"/>
      <c r="BR22" s="1038"/>
      <c r="BS22" s="1039" t="s">
        <v>121</v>
      </c>
      <c r="BT22" s="1039"/>
      <c r="BU22" s="1039"/>
      <c r="BV22" s="1039"/>
      <c r="BW22" s="1039"/>
      <c r="BX22" s="1039"/>
      <c r="BY22" s="1039"/>
      <c r="BZ22" s="1039"/>
      <c r="CA22" s="1039"/>
      <c r="CB22" s="1077"/>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270</v>
      </c>
      <c r="C23" s="998"/>
      <c r="D23" s="998"/>
      <c r="E23" s="998"/>
      <c r="F23" s="998"/>
      <c r="G23" s="998"/>
      <c r="H23" s="998"/>
      <c r="I23" s="998"/>
      <c r="J23" s="998"/>
      <c r="K23" s="998"/>
      <c r="L23" s="998"/>
      <c r="M23" s="998"/>
      <c r="N23" s="998"/>
      <c r="O23" s="998"/>
      <c r="P23" s="998"/>
      <c r="Q23" s="999"/>
      <c r="R23" s="1000">
        <v>734795</v>
      </c>
      <c r="S23" s="1001"/>
      <c r="T23" s="1001"/>
      <c r="U23" s="1001"/>
      <c r="V23" s="1001"/>
      <c r="W23" s="1001"/>
      <c r="X23" s="1001"/>
      <c r="Y23" s="1002"/>
      <c r="Z23" s="1038">
        <v>2.2000000000000002</v>
      </c>
      <c r="AA23" s="1038"/>
      <c r="AB23" s="1038"/>
      <c r="AC23" s="1038"/>
      <c r="AD23" s="1039" t="s">
        <v>121</v>
      </c>
      <c r="AE23" s="1039"/>
      <c r="AF23" s="1039"/>
      <c r="AG23" s="1039"/>
      <c r="AH23" s="1039"/>
      <c r="AI23" s="1039"/>
      <c r="AJ23" s="1039"/>
      <c r="AK23" s="1039"/>
      <c r="AL23" s="1003" t="s">
        <v>121</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v>558661</v>
      </c>
      <c r="BH23" s="1001"/>
      <c r="BI23" s="1001"/>
      <c r="BJ23" s="1001"/>
      <c r="BK23" s="1001"/>
      <c r="BL23" s="1001"/>
      <c r="BM23" s="1001"/>
      <c r="BN23" s="1002"/>
      <c r="BO23" s="1038">
        <v>5.4</v>
      </c>
      <c r="BP23" s="1038"/>
      <c r="BQ23" s="1038"/>
      <c r="BR23" s="1038"/>
      <c r="BS23" s="1039" t="s">
        <v>121</v>
      </c>
      <c r="BT23" s="1039"/>
      <c r="BU23" s="1039"/>
      <c r="BV23" s="1039"/>
      <c r="BW23" s="1039"/>
      <c r="BX23" s="1039"/>
      <c r="BY23" s="1039"/>
      <c r="BZ23" s="1039"/>
      <c r="CA23" s="1039"/>
      <c r="CB23" s="1077"/>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15">
      <c r="B24" s="997" t="s">
        <v>277</v>
      </c>
      <c r="C24" s="998"/>
      <c r="D24" s="998"/>
      <c r="E24" s="998"/>
      <c r="F24" s="998"/>
      <c r="G24" s="998"/>
      <c r="H24" s="998"/>
      <c r="I24" s="998"/>
      <c r="J24" s="998"/>
      <c r="K24" s="998"/>
      <c r="L24" s="998"/>
      <c r="M24" s="998"/>
      <c r="N24" s="998"/>
      <c r="O24" s="998"/>
      <c r="P24" s="998"/>
      <c r="Q24" s="999"/>
      <c r="R24" s="1000" t="s">
        <v>121</v>
      </c>
      <c r="S24" s="1001"/>
      <c r="T24" s="1001"/>
      <c r="U24" s="1001"/>
      <c r="V24" s="1001"/>
      <c r="W24" s="1001"/>
      <c r="X24" s="1001"/>
      <c r="Y24" s="1002"/>
      <c r="Z24" s="1038" t="s">
        <v>121</v>
      </c>
      <c r="AA24" s="1038"/>
      <c r="AB24" s="1038"/>
      <c r="AC24" s="1038"/>
      <c r="AD24" s="1039" t="s">
        <v>121</v>
      </c>
      <c r="AE24" s="1039"/>
      <c r="AF24" s="1039"/>
      <c r="AG24" s="1039"/>
      <c r="AH24" s="1039"/>
      <c r="AI24" s="1039"/>
      <c r="AJ24" s="1039"/>
      <c r="AK24" s="1039"/>
      <c r="AL24" s="1003" t="s">
        <v>121</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121</v>
      </c>
      <c r="BH24" s="1001"/>
      <c r="BI24" s="1001"/>
      <c r="BJ24" s="1001"/>
      <c r="BK24" s="1001"/>
      <c r="BL24" s="1001"/>
      <c r="BM24" s="1001"/>
      <c r="BN24" s="1002"/>
      <c r="BO24" s="1038" t="s">
        <v>121</v>
      </c>
      <c r="BP24" s="1038"/>
      <c r="BQ24" s="1038"/>
      <c r="BR24" s="1038"/>
      <c r="BS24" s="1039" t="s">
        <v>121</v>
      </c>
      <c r="BT24" s="1039"/>
      <c r="BU24" s="1039"/>
      <c r="BV24" s="1039"/>
      <c r="BW24" s="1039"/>
      <c r="BX24" s="1039"/>
      <c r="BY24" s="1039"/>
      <c r="BZ24" s="1039"/>
      <c r="CA24" s="1039"/>
      <c r="CB24" s="1077"/>
      <c r="CD24" s="1058" t="s">
        <v>279</v>
      </c>
      <c r="CE24" s="1059"/>
      <c r="CF24" s="1059"/>
      <c r="CG24" s="1059"/>
      <c r="CH24" s="1059"/>
      <c r="CI24" s="1059"/>
      <c r="CJ24" s="1059"/>
      <c r="CK24" s="1059"/>
      <c r="CL24" s="1059"/>
      <c r="CM24" s="1059"/>
      <c r="CN24" s="1059"/>
      <c r="CO24" s="1059"/>
      <c r="CP24" s="1059"/>
      <c r="CQ24" s="1060"/>
      <c r="CR24" s="1055">
        <v>15955221</v>
      </c>
      <c r="CS24" s="1056"/>
      <c r="CT24" s="1056"/>
      <c r="CU24" s="1056"/>
      <c r="CV24" s="1056"/>
      <c r="CW24" s="1056"/>
      <c r="CX24" s="1056"/>
      <c r="CY24" s="1081"/>
      <c r="CZ24" s="1082">
        <v>48.3</v>
      </c>
      <c r="DA24" s="1064"/>
      <c r="DB24" s="1064"/>
      <c r="DC24" s="1084"/>
      <c r="DD24" s="1080">
        <v>10784857</v>
      </c>
      <c r="DE24" s="1056"/>
      <c r="DF24" s="1056"/>
      <c r="DG24" s="1056"/>
      <c r="DH24" s="1056"/>
      <c r="DI24" s="1056"/>
      <c r="DJ24" s="1056"/>
      <c r="DK24" s="1081"/>
      <c r="DL24" s="1080">
        <v>9864332</v>
      </c>
      <c r="DM24" s="1056"/>
      <c r="DN24" s="1056"/>
      <c r="DO24" s="1056"/>
      <c r="DP24" s="1056"/>
      <c r="DQ24" s="1056"/>
      <c r="DR24" s="1056"/>
      <c r="DS24" s="1056"/>
      <c r="DT24" s="1056"/>
      <c r="DU24" s="1056"/>
      <c r="DV24" s="1081"/>
      <c r="DW24" s="1082">
        <v>48.5</v>
      </c>
      <c r="DX24" s="1064"/>
      <c r="DY24" s="1064"/>
      <c r="DZ24" s="1064"/>
      <c r="EA24" s="1064"/>
      <c r="EB24" s="1064"/>
      <c r="EC24" s="1083"/>
    </row>
    <row r="25" spans="2:133" ht="11.25" customHeight="1" x14ac:dyDescent="0.15">
      <c r="B25" s="997" t="s">
        <v>280</v>
      </c>
      <c r="C25" s="998"/>
      <c r="D25" s="998"/>
      <c r="E25" s="998"/>
      <c r="F25" s="998"/>
      <c r="G25" s="998"/>
      <c r="H25" s="998"/>
      <c r="I25" s="998"/>
      <c r="J25" s="998"/>
      <c r="K25" s="998"/>
      <c r="L25" s="998"/>
      <c r="M25" s="998"/>
      <c r="N25" s="998"/>
      <c r="O25" s="998"/>
      <c r="P25" s="998"/>
      <c r="Q25" s="999"/>
      <c r="R25" s="1000">
        <v>21517727</v>
      </c>
      <c r="S25" s="1001"/>
      <c r="T25" s="1001"/>
      <c r="U25" s="1001"/>
      <c r="V25" s="1001"/>
      <c r="W25" s="1001"/>
      <c r="X25" s="1001"/>
      <c r="Y25" s="1002"/>
      <c r="Z25" s="1038">
        <v>64</v>
      </c>
      <c r="AA25" s="1038"/>
      <c r="AB25" s="1038"/>
      <c r="AC25" s="1038"/>
      <c r="AD25" s="1039">
        <v>20224271</v>
      </c>
      <c r="AE25" s="1039"/>
      <c r="AF25" s="1039"/>
      <c r="AG25" s="1039"/>
      <c r="AH25" s="1039"/>
      <c r="AI25" s="1039"/>
      <c r="AJ25" s="1039"/>
      <c r="AK25" s="1039"/>
      <c r="AL25" s="1003">
        <v>99.9</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121</v>
      </c>
      <c r="BH25" s="1001"/>
      <c r="BI25" s="1001"/>
      <c r="BJ25" s="1001"/>
      <c r="BK25" s="1001"/>
      <c r="BL25" s="1001"/>
      <c r="BM25" s="1001"/>
      <c r="BN25" s="1002"/>
      <c r="BO25" s="1038" t="s">
        <v>121</v>
      </c>
      <c r="BP25" s="1038"/>
      <c r="BQ25" s="1038"/>
      <c r="BR25" s="1038"/>
      <c r="BS25" s="1039" t="s">
        <v>121</v>
      </c>
      <c r="BT25" s="1039"/>
      <c r="BU25" s="1039"/>
      <c r="BV25" s="1039"/>
      <c r="BW25" s="1039"/>
      <c r="BX25" s="1039"/>
      <c r="BY25" s="1039"/>
      <c r="BZ25" s="1039"/>
      <c r="CA25" s="1039"/>
      <c r="CB25" s="1077"/>
      <c r="CD25" s="997" t="s">
        <v>282</v>
      </c>
      <c r="CE25" s="998"/>
      <c r="CF25" s="998"/>
      <c r="CG25" s="998"/>
      <c r="CH25" s="998"/>
      <c r="CI25" s="998"/>
      <c r="CJ25" s="998"/>
      <c r="CK25" s="998"/>
      <c r="CL25" s="998"/>
      <c r="CM25" s="998"/>
      <c r="CN25" s="998"/>
      <c r="CO25" s="998"/>
      <c r="CP25" s="998"/>
      <c r="CQ25" s="999"/>
      <c r="CR25" s="1000">
        <v>4890851</v>
      </c>
      <c r="CS25" s="1013"/>
      <c r="CT25" s="1013"/>
      <c r="CU25" s="1013"/>
      <c r="CV25" s="1013"/>
      <c r="CW25" s="1013"/>
      <c r="CX25" s="1013"/>
      <c r="CY25" s="1014"/>
      <c r="CZ25" s="1003">
        <v>14.8</v>
      </c>
      <c r="DA25" s="1015"/>
      <c r="DB25" s="1015"/>
      <c r="DC25" s="1016"/>
      <c r="DD25" s="1006">
        <v>4548522</v>
      </c>
      <c r="DE25" s="1013"/>
      <c r="DF25" s="1013"/>
      <c r="DG25" s="1013"/>
      <c r="DH25" s="1013"/>
      <c r="DI25" s="1013"/>
      <c r="DJ25" s="1013"/>
      <c r="DK25" s="1014"/>
      <c r="DL25" s="1006">
        <v>4398217</v>
      </c>
      <c r="DM25" s="1013"/>
      <c r="DN25" s="1013"/>
      <c r="DO25" s="1013"/>
      <c r="DP25" s="1013"/>
      <c r="DQ25" s="1013"/>
      <c r="DR25" s="1013"/>
      <c r="DS25" s="1013"/>
      <c r="DT25" s="1013"/>
      <c r="DU25" s="1013"/>
      <c r="DV25" s="1014"/>
      <c r="DW25" s="1003">
        <v>21.6</v>
      </c>
      <c r="DX25" s="1015"/>
      <c r="DY25" s="1015"/>
      <c r="DZ25" s="1015"/>
      <c r="EA25" s="1015"/>
      <c r="EB25" s="1015"/>
      <c r="EC25" s="1027"/>
    </row>
    <row r="26" spans="2:133" ht="11.25" customHeight="1" x14ac:dyDescent="0.15">
      <c r="B26" s="997" t="s">
        <v>283</v>
      </c>
      <c r="C26" s="998"/>
      <c r="D26" s="998"/>
      <c r="E26" s="998"/>
      <c r="F26" s="998"/>
      <c r="G26" s="998"/>
      <c r="H26" s="998"/>
      <c r="I26" s="998"/>
      <c r="J26" s="998"/>
      <c r="K26" s="998"/>
      <c r="L26" s="998"/>
      <c r="M26" s="998"/>
      <c r="N26" s="998"/>
      <c r="O26" s="998"/>
      <c r="P26" s="998"/>
      <c r="Q26" s="999"/>
      <c r="R26" s="1000">
        <v>3792</v>
      </c>
      <c r="S26" s="1001"/>
      <c r="T26" s="1001"/>
      <c r="U26" s="1001"/>
      <c r="V26" s="1001"/>
      <c r="W26" s="1001"/>
      <c r="X26" s="1001"/>
      <c r="Y26" s="1002"/>
      <c r="Z26" s="1038">
        <v>0</v>
      </c>
      <c r="AA26" s="1038"/>
      <c r="AB26" s="1038"/>
      <c r="AC26" s="1038"/>
      <c r="AD26" s="1039">
        <v>3792</v>
      </c>
      <c r="AE26" s="1039"/>
      <c r="AF26" s="1039"/>
      <c r="AG26" s="1039"/>
      <c r="AH26" s="1039"/>
      <c r="AI26" s="1039"/>
      <c r="AJ26" s="1039"/>
      <c r="AK26" s="1039"/>
      <c r="AL26" s="1003">
        <v>0</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121</v>
      </c>
      <c r="BH26" s="1001"/>
      <c r="BI26" s="1001"/>
      <c r="BJ26" s="1001"/>
      <c r="BK26" s="1001"/>
      <c r="BL26" s="1001"/>
      <c r="BM26" s="1001"/>
      <c r="BN26" s="1002"/>
      <c r="BO26" s="1038" t="s">
        <v>121</v>
      </c>
      <c r="BP26" s="1038"/>
      <c r="BQ26" s="1038"/>
      <c r="BR26" s="1038"/>
      <c r="BS26" s="1039" t="s">
        <v>121</v>
      </c>
      <c r="BT26" s="1039"/>
      <c r="BU26" s="1039"/>
      <c r="BV26" s="1039"/>
      <c r="BW26" s="1039"/>
      <c r="BX26" s="1039"/>
      <c r="BY26" s="1039"/>
      <c r="BZ26" s="1039"/>
      <c r="CA26" s="1039"/>
      <c r="CB26" s="1077"/>
      <c r="CD26" s="997" t="s">
        <v>285</v>
      </c>
      <c r="CE26" s="998"/>
      <c r="CF26" s="998"/>
      <c r="CG26" s="998"/>
      <c r="CH26" s="998"/>
      <c r="CI26" s="998"/>
      <c r="CJ26" s="998"/>
      <c r="CK26" s="998"/>
      <c r="CL26" s="998"/>
      <c r="CM26" s="998"/>
      <c r="CN26" s="998"/>
      <c r="CO26" s="998"/>
      <c r="CP26" s="998"/>
      <c r="CQ26" s="999"/>
      <c r="CR26" s="1000">
        <v>2934838</v>
      </c>
      <c r="CS26" s="1001"/>
      <c r="CT26" s="1001"/>
      <c r="CU26" s="1001"/>
      <c r="CV26" s="1001"/>
      <c r="CW26" s="1001"/>
      <c r="CX26" s="1001"/>
      <c r="CY26" s="1002"/>
      <c r="CZ26" s="1003">
        <v>8.9</v>
      </c>
      <c r="DA26" s="1015"/>
      <c r="DB26" s="1015"/>
      <c r="DC26" s="1016"/>
      <c r="DD26" s="1006">
        <v>2657786</v>
      </c>
      <c r="DE26" s="1001"/>
      <c r="DF26" s="1001"/>
      <c r="DG26" s="1001"/>
      <c r="DH26" s="1001"/>
      <c r="DI26" s="1001"/>
      <c r="DJ26" s="1001"/>
      <c r="DK26" s="1002"/>
      <c r="DL26" s="1006" t="s">
        <v>121</v>
      </c>
      <c r="DM26" s="1001"/>
      <c r="DN26" s="1001"/>
      <c r="DO26" s="1001"/>
      <c r="DP26" s="1001"/>
      <c r="DQ26" s="1001"/>
      <c r="DR26" s="1001"/>
      <c r="DS26" s="1001"/>
      <c r="DT26" s="1001"/>
      <c r="DU26" s="1001"/>
      <c r="DV26" s="1002"/>
      <c r="DW26" s="1003" t="s">
        <v>121</v>
      </c>
      <c r="DX26" s="1015"/>
      <c r="DY26" s="1015"/>
      <c r="DZ26" s="1015"/>
      <c r="EA26" s="1015"/>
      <c r="EB26" s="1015"/>
      <c r="EC26" s="1027"/>
    </row>
    <row r="27" spans="2:133" ht="11.25" customHeight="1" x14ac:dyDescent="0.15">
      <c r="B27" s="997" t="s">
        <v>286</v>
      </c>
      <c r="C27" s="998"/>
      <c r="D27" s="998"/>
      <c r="E27" s="998"/>
      <c r="F27" s="998"/>
      <c r="G27" s="998"/>
      <c r="H27" s="998"/>
      <c r="I27" s="998"/>
      <c r="J27" s="998"/>
      <c r="K27" s="998"/>
      <c r="L27" s="998"/>
      <c r="M27" s="998"/>
      <c r="N27" s="998"/>
      <c r="O27" s="998"/>
      <c r="P27" s="998"/>
      <c r="Q27" s="999"/>
      <c r="R27" s="1000">
        <v>138875</v>
      </c>
      <c r="S27" s="1001"/>
      <c r="T27" s="1001"/>
      <c r="U27" s="1001"/>
      <c r="V27" s="1001"/>
      <c r="W27" s="1001"/>
      <c r="X27" s="1001"/>
      <c r="Y27" s="1002"/>
      <c r="Z27" s="1038">
        <v>0.4</v>
      </c>
      <c r="AA27" s="1038"/>
      <c r="AB27" s="1038"/>
      <c r="AC27" s="1038"/>
      <c r="AD27" s="1039" t="s">
        <v>121</v>
      </c>
      <c r="AE27" s="1039"/>
      <c r="AF27" s="1039"/>
      <c r="AG27" s="1039"/>
      <c r="AH27" s="1039"/>
      <c r="AI27" s="1039"/>
      <c r="AJ27" s="1039"/>
      <c r="AK27" s="1039"/>
      <c r="AL27" s="1003" t="s">
        <v>121</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10251877</v>
      </c>
      <c r="BH27" s="1001"/>
      <c r="BI27" s="1001"/>
      <c r="BJ27" s="1001"/>
      <c r="BK27" s="1001"/>
      <c r="BL27" s="1001"/>
      <c r="BM27" s="1001"/>
      <c r="BN27" s="1002"/>
      <c r="BO27" s="1038">
        <v>100</v>
      </c>
      <c r="BP27" s="1038"/>
      <c r="BQ27" s="1038"/>
      <c r="BR27" s="1038"/>
      <c r="BS27" s="1039">
        <v>231892</v>
      </c>
      <c r="BT27" s="1039"/>
      <c r="BU27" s="1039"/>
      <c r="BV27" s="1039"/>
      <c r="BW27" s="1039"/>
      <c r="BX27" s="1039"/>
      <c r="BY27" s="1039"/>
      <c r="BZ27" s="1039"/>
      <c r="CA27" s="1039"/>
      <c r="CB27" s="1077"/>
      <c r="CD27" s="997" t="s">
        <v>288</v>
      </c>
      <c r="CE27" s="998"/>
      <c r="CF27" s="998"/>
      <c r="CG27" s="998"/>
      <c r="CH27" s="998"/>
      <c r="CI27" s="998"/>
      <c r="CJ27" s="998"/>
      <c r="CK27" s="998"/>
      <c r="CL27" s="998"/>
      <c r="CM27" s="998"/>
      <c r="CN27" s="998"/>
      <c r="CO27" s="998"/>
      <c r="CP27" s="998"/>
      <c r="CQ27" s="999"/>
      <c r="CR27" s="1000">
        <v>7482483</v>
      </c>
      <c r="CS27" s="1013"/>
      <c r="CT27" s="1013"/>
      <c r="CU27" s="1013"/>
      <c r="CV27" s="1013"/>
      <c r="CW27" s="1013"/>
      <c r="CX27" s="1013"/>
      <c r="CY27" s="1014"/>
      <c r="CZ27" s="1003">
        <v>22.6</v>
      </c>
      <c r="DA27" s="1015"/>
      <c r="DB27" s="1015"/>
      <c r="DC27" s="1016"/>
      <c r="DD27" s="1006">
        <v>2688772</v>
      </c>
      <c r="DE27" s="1013"/>
      <c r="DF27" s="1013"/>
      <c r="DG27" s="1013"/>
      <c r="DH27" s="1013"/>
      <c r="DI27" s="1013"/>
      <c r="DJ27" s="1013"/>
      <c r="DK27" s="1014"/>
      <c r="DL27" s="1006">
        <v>1918652</v>
      </c>
      <c r="DM27" s="1013"/>
      <c r="DN27" s="1013"/>
      <c r="DO27" s="1013"/>
      <c r="DP27" s="1013"/>
      <c r="DQ27" s="1013"/>
      <c r="DR27" s="1013"/>
      <c r="DS27" s="1013"/>
      <c r="DT27" s="1013"/>
      <c r="DU27" s="1013"/>
      <c r="DV27" s="1014"/>
      <c r="DW27" s="1003">
        <v>9.4</v>
      </c>
      <c r="DX27" s="1015"/>
      <c r="DY27" s="1015"/>
      <c r="DZ27" s="1015"/>
      <c r="EA27" s="1015"/>
      <c r="EB27" s="1015"/>
      <c r="EC27" s="1027"/>
    </row>
    <row r="28" spans="2:133" ht="11.25" customHeight="1" x14ac:dyDescent="0.15">
      <c r="B28" s="997" t="s">
        <v>289</v>
      </c>
      <c r="C28" s="998"/>
      <c r="D28" s="998"/>
      <c r="E28" s="998"/>
      <c r="F28" s="998"/>
      <c r="G28" s="998"/>
      <c r="H28" s="998"/>
      <c r="I28" s="998"/>
      <c r="J28" s="998"/>
      <c r="K28" s="998"/>
      <c r="L28" s="998"/>
      <c r="M28" s="998"/>
      <c r="N28" s="998"/>
      <c r="O28" s="998"/>
      <c r="P28" s="998"/>
      <c r="Q28" s="999"/>
      <c r="R28" s="1000">
        <v>242318</v>
      </c>
      <c r="S28" s="1001"/>
      <c r="T28" s="1001"/>
      <c r="U28" s="1001"/>
      <c r="V28" s="1001"/>
      <c r="W28" s="1001"/>
      <c r="X28" s="1001"/>
      <c r="Y28" s="1002"/>
      <c r="Z28" s="1038">
        <v>0.7</v>
      </c>
      <c r="AA28" s="1038"/>
      <c r="AB28" s="1038"/>
      <c r="AC28" s="1038"/>
      <c r="AD28" s="1039">
        <v>12108</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3581887</v>
      </c>
      <c r="CS28" s="1001"/>
      <c r="CT28" s="1001"/>
      <c r="CU28" s="1001"/>
      <c r="CV28" s="1001"/>
      <c r="CW28" s="1001"/>
      <c r="CX28" s="1001"/>
      <c r="CY28" s="1002"/>
      <c r="CZ28" s="1003">
        <v>10.8</v>
      </c>
      <c r="DA28" s="1015"/>
      <c r="DB28" s="1015"/>
      <c r="DC28" s="1016"/>
      <c r="DD28" s="1006">
        <v>3547563</v>
      </c>
      <c r="DE28" s="1001"/>
      <c r="DF28" s="1001"/>
      <c r="DG28" s="1001"/>
      <c r="DH28" s="1001"/>
      <c r="DI28" s="1001"/>
      <c r="DJ28" s="1001"/>
      <c r="DK28" s="1002"/>
      <c r="DL28" s="1006">
        <v>3547463</v>
      </c>
      <c r="DM28" s="1001"/>
      <c r="DN28" s="1001"/>
      <c r="DO28" s="1001"/>
      <c r="DP28" s="1001"/>
      <c r="DQ28" s="1001"/>
      <c r="DR28" s="1001"/>
      <c r="DS28" s="1001"/>
      <c r="DT28" s="1001"/>
      <c r="DU28" s="1001"/>
      <c r="DV28" s="1002"/>
      <c r="DW28" s="1003">
        <v>17.5</v>
      </c>
      <c r="DX28" s="1015"/>
      <c r="DY28" s="1015"/>
      <c r="DZ28" s="1015"/>
      <c r="EA28" s="1015"/>
      <c r="EB28" s="1015"/>
      <c r="EC28" s="1027"/>
    </row>
    <row r="29" spans="2:133" ht="11.25" customHeight="1" x14ac:dyDescent="0.15">
      <c r="B29" s="997" t="s">
        <v>291</v>
      </c>
      <c r="C29" s="998"/>
      <c r="D29" s="998"/>
      <c r="E29" s="998"/>
      <c r="F29" s="998"/>
      <c r="G29" s="998"/>
      <c r="H29" s="998"/>
      <c r="I29" s="998"/>
      <c r="J29" s="998"/>
      <c r="K29" s="998"/>
      <c r="L29" s="998"/>
      <c r="M29" s="998"/>
      <c r="N29" s="998"/>
      <c r="O29" s="998"/>
      <c r="P29" s="998"/>
      <c r="Q29" s="999"/>
      <c r="R29" s="1000">
        <v>133150</v>
      </c>
      <c r="S29" s="1001"/>
      <c r="T29" s="1001"/>
      <c r="U29" s="1001"/>
      <c r="V29" s="1001"/>
      <c r="W29" s="1001"/>
      <c r="X29" s="1001"/>
      <c r="Y29" s="1002"/>
      <c r="Z29" s="1038">
        <v>0.4</v>
      </c>
      <c r="AA29" s="1038"/>
      <c r="AB29" s="1038"/>
      <c r="AC29" s="1038"/>
      <c r="AD29" s="1039" t="s">
        <v>121</v>
      </c>
      <c r="AE29" s="1039"/>
      <c r="AF29" s="1039"/>
      <c r="AG29" s="1039"/>
      <c r="AH29" s="1039"/>
      <c r="AI29" s="1039"/>
      <c r="AJ29" s="1039"/>
      <c r="AK29" s="1039"/>
      <c r="AL29" s="1003" t="s">
        <v>121</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7"/>
      <c r="CD29" s="1019" t="s">
        <v>292</v>
      </c>
      <c r="CE29" s="1020"/>
      <c r="CF29" s="997" t="s">
        <v>66</v>
      </c>
      <c r="CG29" s="998"/>
      <c r="CH29" s="998"/>
      <c r="CI29" s="998"/>
      <c r="CJ29" s="998"/>
      <c r="CK29" s="998"/>
      <c r="CL29" s="998"/>
      <c r="CM29" s="998"/>
      <c r="CN29" s="998"/>
      <c r="CO29" s="998"/>
      <c r="CP29" s="998"/>
      <c r="CQ29" s="999"/>
      <c r="CR29" s="1000">
        <v>3581668</v>
      </c>
      <c r="CS29" s="1013"/>
      <c r="CT29" s="1013"/>
      <c r="CU29" s="1013"/>
      <c r="CV29" s="1013"/>
      <c r="CW29" s="1013"/>
      <c r="CX29" s="1013"/>
      <c r="CY29" s="1014"/>
      <c r="CZ29" s="1003">
        <v>10.8</v>
      </c>
      <c r="DA29" s="1015"/>
      <c r="DB29" s="1015"/>
      <c r="DC29" s="1016"/>
      <c r="DD29" s="1006">
        <v>3547344</v>
      </c>
      <c r="DE29" s="1013"/>
      <c r="DF29" s="1013"/>
      <c r="DG29" s="1013"/>
      <c r="DH29" s="1013"/>
      <c r="DI29" s="1013"/>
      <c r="DJ29" s="1013"/>
      <c r="DK29" s="1014"/>
      <c r="DL29" s="1006">
        <v>3547244</v>
      </c>
      <c r="DM29" s="1013"/>
      <c r="DN29" s="1013"/>
      <c r="DO29" s="1013"/>
      <c r="DP29" s="1013"/>
      <c r="DQ29" s="1013"/>
      <c r="DR29" s="1013"/>
      <c r="DS29" s="1013"/>
      <c r="DT29" s="1013"/>
      <c r="DU29" s="1013"/>
      <c r="DV29" s="1014"/>
      <c r="DW29" s="1003">
        <v>17.5</v>
      </c>
      <c r="DX29" s="1015"/>
      <c r="DY29" s="1015"/>
      <c r="DZ29" s="1015"/>
      <c r="EA29" s="1015"/>
      <c r="EB29" s="1015"/>
      <c r="EC29" s="1027"/>
    </row>
    <row r="30" spans="2:133" ht="11.25" customHeight="1" x14ac:dyDescent="0.15">
      <c r="B30" s="997" t="s">
        <v>293</v>
      </c>
      <c r="C30" s="998"/>
      <c r="D30" s="998"/>
      <c r="E30" s="998"/>
      <c r="F30" s="998"/>
      <c r="G30" s="998"/>
      <c r="H30" s="998"/>
      <c r="I30" s="998"/>
      <c r="J30" s="998"/>
      <c r="K30" s="998"/>
      <c r="L30" s="998"/>
      <c r="M30" s="998"/>
      <c r="N30" s="998"/>
      <c r="O30" s="998"/>
      <c r="P30" s="998"/>
      <c r="Q30" s="999"/>
      <c r="R30" s="1000">
        <v>4967552</v>
      </c>
      <c r="S30" s="1001"/>
      <c r="T30" s="1001"/>
      <c r="U30" s="1001"/>
      <c r="V30" s="1001"/>
      <c r="W30" s="1001"/>
      <c r="X30" s="1001"/>
      <c r="Y30" s="1002"/>
      <c r="Z30" s="1038">
        <v>14.8</v>
      </c>
      <c r="AA30" s="1038"/>
      <c r="AB30" s="1038"/>
      <c r="AC30" s="1038"/>
      <c r="AD30" s="1039" t="s">
        <v>121</v>
      </c>
      <c r="AE30" s="1039"/>
      <c r="AF30" s="1039"/>
      <c r="AG30" s="1039"/>
      <c r="AH30" s="1039"/>
      <c r="AI30" s="1039"/>
      <c r="AJ30" s="1039"/>
      <c r="AK30" s="1039"/>
      <c r="AL30" s="1003" t="s">
        <v>121</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5"/>
      <c r="BI30" s="1075"/>
      <c r="BJ30" s="1075"/>
      <c r="BK30" s="1075"/>
      <c r="BL30" s="1075"/>
      <c r="BM30" s="1075"/>
      <c r="BN30" s="1075"/>
      <c r="BO30" s="1075"/>
      <c r="BP30" s="1075"/>
      <c r="BQ30" s="1076"/>
      <c r="BR30" s="1052" t="s">
        <v>295</v>
      </c>
      <c r="BS30" s="1075"/>
      <c r="BT30" s="1075"/>
      <c r="BU30" s="1075"/>
      <c r="BV30" s="1075"/>
      <c r="BW30" s="1075"/>
      <c r="BX30" s="1075"/>
      <c r="BY30" s="1075"/>
      <c r="BZ30" s="1075"/>
      <c r="CA30" s="1075"/>
      <c r="CB30" s="1076"/>
      <c r="CD30" s="1021"/>
      <c r="CE30" s="1022"/>
      <c r="CF30" s="997" t="s">
        <v>296</v>
      </c>
      <c r="CG30" s="998"/>
      <c r="CH30" s="998"/>
      <c r="CI30" s="998"/>
      <c r="CJ30" s="998"/>
      <c r="CK30" s="998"/>
      <c r="CL30" s="998"/>
      <c r="CM30" s="998"/>
      <c r="CN30" s="998"/>
      <c r="CO30" s="998"/>
      <c r="CP30" s="998"/>
      <c r="CQ30" s="999"/>
      <c r="CR30" s="1000">
        <v>3483901</v>
      </c>
      <c r="CS30" s="1001"/>
      <c r="CT30" s="1001"/>
      <c r="CU30" s="1001"/>
      <c r="CV30" s="1001"/>
      <c r="CW30" s="1001"/>
      <c r="CX30" s="1001"/>
      <c r="CY30" s="1002"/>
      <c r="CZ30" s="1003">
        <v>10.5</v>
      </c>
      <c r="DA30" s="1015"/>
      <c r="DB30" s="1015"/>
      <c r="DC30" s="1016"/>
      <c r="DD30" s="1006">
        <v>3450514</v>
      </c>
      <c r="DE30" s="1001"/>
      <c r="DF30" s="1001"/>
      <c r="DG30" s="1001"/>
      <c r="DH30" s="1001"/>
      <c r="DI30" s="1001"/>
      <c r="DJ30" s="1001"/>
      <c r="DK30" s="1002"/>
      <c r="DL30" s="1006">
        <v>3450414</v>
      </c>
      <c r="DM30" s="1001"/>
      <c r="DN30" s="1001"/>
      <c r="DO30" s="1001"/>
      <c r="DP30" s="1001"/>
      <c r="DQ30" s="1001"/>
      <c r="DR30" s="1001"/>
      <c r="DS30" s="1001"/>
      <c r="DT30" s="1001"/>
      <c r="DU30" s="1001"/>
      <c r="DV30" s="1002"/>
      <c r="DW30" s="1003">
        <v>17</v>
      </c>
      <c r="DX30" s="1015"/>
      <c r="DY30" s="1015"/>
      <c r="DZ30" s="1015"/>
      <c r="EA30" s="1015"/>
      <c r="EB30" s="1015"/>
      <c r="EC30" s="1027"/>
    </row>
    <row r="31" spans="2:133" ht="11.25" customHeight="1" x14ac:dyDescent="0.15">
      <c r="B31" s="1067" t="s">
        <v>297</v>
      </c>
      <c r="C31" s="1068"/>
      <c r="D31" s="1068"/>
      <c r="E31" s="1068"/>
      <c r="F31" s="1068"/>
      <c r="G31" s="1068"/>
      <c r="H31" s="1068"/>
      <c r="I31" s="1068"/>
      <c r="J31" s="1068"/>
      <c r="K31" s="1068"/>
      <c r="L31" s="1068"/>
      <c r="M31" s="1068"/>
      <c r="N31" s="1068"/>
      <c r="O31" s="1068"/>
      <c r="P31" s="1068"/>
      <c r="Q31" s="1069"/>
      <c r="R31" s="1000" t="s">
        <v>121</v>
      </c>
      <c r="S31" s="1001"/>
      <c r="T31" s="1001"/>
      <c r="U31" s="1001"/>
      <c r="V31" s="1001"/>
      <c r="W31" s="1001"/>
      <c r="X31" s="1001"/>
      <c r="Y31" s="1002"/>
      <c r="Z31" s="1038" t="s">
        <v>121</v>
      </c>
      <c r="AA31" s="1038"/>
      <c r="AB31" s="1038"/>
      <c r="AC31" s="1038"/>
      <c r="AD31" s="1039" t="s">
        <v>121</v>
      </c>
      <c r="AE31" s="1039"/>
      <c r="AF31" s="1039"/>
      <c r="AG31" s="1039"/>
      <c r="AH31" s="1039"/>
      <c r="AI31" s="1039"/>
      <c r="AJ31" s="1039"/>
      <c r="AK31" s="1039"/>
      <c r="AL31" s="1003" t="s">
        <v>121</v>
      </c>
      <c r="AM31" s="1004"/>
      <c r="AN31" s="1004"/>
      <c r="AO31" s="1040"/>
      <c r="AP31" s="1070" t="s">
        <v>298</v>
      </c>
      <c r="AQ31" s="1071"/>
      <c r="AR31" s="1071"/>
      <c r="AS31" s="1071"/>
      <c r="AT31" s="1072" t="s">
        <v>299</v>
      </c>
      <c r="AU31" s="200"/>
      <c r="AV31" s="200"/>
      <c r="AW31" s="200"/>
      <c r="AX31" s="1058" t="s">
        <v>177</v>
      </c>
      <c r="AY31" s="1059"/>
      <c r="AZ31" s="1059"/>
      <c r="BA31" s="1059"/>
      <c r="BB31" s="1059"/>
      <c r="BC31" s="1059"/>
      <c r="BD31" s="1059"/>
      <c r="BE31" s="1059"/>
      <c r="BF31" s="1060"/>
      <c r="BG31" s="1062">
        <v>99.7</v>
      </c>
      <c r="BH31" s="1063"/>
      <c r="BI31" s="1063"/>
      <c r="BJ31" s="1063"/>
      <c r="BK31" s="1063"/>
      <c r="BL31" s="1063"/>
      <c r="BM31" s="1064">
        <v>99.2</v>
      </c>
      <c r="BN31" s="1063"/>
      <c r="BO31" s="1063"/>
      <c r="BP31" s="1063"/>
      <c r="BQ31" s="1065"/>
      <c r="BR31" s="1062">
        <v>99.7</v>
      </c>
      <c r="BS31" s="1063"/>
      <c r="BT31" s="1063"/>
      <c r="BU31" s="1063"/>
      <c r="BV31" s="1063"/>
      <c r="BW31" s="1063"/>
      <c r="BX31" s="1064">
        <v>99</v>
      </c>
      <c r="BY31" s="1063"/>
      <c r="BZ31" s="1063"/>
      <c r="CA31" s="1063"/>
      <c r="CB31" s="1065"/>
      <c r="CD31" s="1021"/>
      <c r="CE31" s="1022"/>
      <c r="CF31" s="997" t="s">
        <v>300</v>
      </c>
      <c r="CG31" s="998"/>
      <c r="CH31" s="998"/>
      <c r="CI31" s="998"/>
      <c r="CJ31" s="998"/>
      <c r="CK31" s="998"/>
      <c r="CL31" s="998"/>
      <c r="CM31" s="998"/>
      <c r="CN31" s="998"/>
      <c r="CO31" s="998"/>
      <c r="CP31" s="998"/>
      <c r="CQ31" s="999"/>
      <c r="CR31" s="1000">
        <v>97767</v>
      </c>
      <c r="CS31" s="1013"/>
      <c r="CT31" s="1013"/>
      <c r="CU31" s="1013"/>
      <c r="CV31" s="1013"/>
      <c r="CW31" s="1013"/>
      <c r="CX31" s="1013"/>
      <c r="CY31" s="1014"/>
      <c r="CZ31" s="1003">
        <v>0.3</v>
      </c>
      <c r="DA31" s="1015"/>
      <c r="DB31" s="1015"/>
      <c r="DC31" s="1016"/>
      <c r="DD31" s="1006">
        <v>96830</v>
      </c>
      <c r="DE31" s="1013"/>
      <c r="DF31" s="1013"/>
      <c r="DG31" s="1013"/>
      <c r="DH31" s="1013"/>
      <c r="DI31" s="1013"/>
      <c r="DJ31" s="1013"/>
      <c r="DK31" s="1014"/>
      <c r="DL31" s="1006">
        <v>96830</v>
      </c>
      <c r="DM31" s="1013"/>
      <c r="DN31" s="1013"/>
      <c r="DO31" s="1013"/>
      <c r="DP31" s="1013"/>
      <c r="DQ31" s="1013"/>
      <c r="DR31" s="1013"/>
      <c r="DS31" s="1013"/>
      <c r="DT31" s="1013"/>
      <c r="DU31" s="1013"/>
      <c r="DV31" s="1014"/>
      <c r="DW31" s="1003">
        <v>0.5</v>
      </c>
      <c r="DX31" s="1015"/>
      <c r="DY31" s="1015"/>
      <c r="DZ31" s="1015"/>
      <c r="EA31" s="1015"/>
      <c r="EB31" s="1015"/>
      <c r="EC31" s="1027"/>
    </row>
    <row r="32" spans="2:133" ht="11.25" customHeight="1" x14ac:dyDescent="0.15">
      <c r="B32" s="997" t="s">
        <v>301</v>
      </c>
      <c r="C32" s="998"/>
      <c r="D32" s="998"/>
      <c r="E32" s="998"/>
      <c r="F32" s="998"/>
      <c r="G32" s="998"/>
      <c r="H32" s="998"/>
      <c r="I32" s="998"/>
      <c r="J32" s="998"/>
      <c r="K32" s="998"/>
      <c r="L32" s="998"/>
      <c r="M32" s="998"/>
      <c r="N32" s="998"/>
      <c r="O32" s="998"/>
      <c r="P32" s="998"/>
      <c r="Q32" s="999"/>
      <c r="R32" s="1000">
        <v>1947381</v>
      </c>
      <c r="S32" s="1001"/>
      <c r="T32" s="1001"/>
      <c r="U32" s="1001"/>
      <c r="V32" s="1001"/>
      <c r="W32" s="1001"/>
      <c r="X32" s="1001"/>
      <c r="Y32" s="1002"/>
      <c r="Z32" s="1038">
        <v>5.8</v>
      </c>
      <c r="AA32" s="1038"/>
      <c r="AB32" s="1038"/>
      <c r="AC32" s="1038"/>
      <c r="AD32" s="1039" t="s">
        <v>121</v>
      </c>
      <c r="AE32" s="1039"/>
      <c r="AF32" s="1039"/>
      <c r="AG32" s="1039"/>
      <c r="AH32" s="1039"/>
      <c r="AI32" s="1039"/>
      <c r="AJ32" s="1039"/>
      <c r="AK32" s="1039"/>
      <c r="AL32" s="1003" t="s">
        <v>121</v>
      </c>
      <c r="AM32" s="1004"/>
      <c r="AN32" s="1004"/>
      <c r="AO32" s="1040"/>
      <c r="AP32" s="1041"/>
      <c r="AQ32" s="1042"/>
      <c r="AR32" s="1042"/>
      <c r="AS32" s="1042"/>
      <c r="AT32" s="1073"/>
      <c r="AU32" s="196" t="s">
        <v>302</v>
      </c>
      <c r="AX32" s="997" t="s">
        <v>303</v>
      </c>
      <c r="AY32" s="998"/>
      <c r="AZ32" s="998"/>
      <c r="BA32" s="998"/>
      <c r="BB32" s="998"/>
      <c r="BC32" s="998"/>
      <c r="BD32" s="998"/>
      <c r="BE32" s="998"/>
      <c r="BF32" s="999"/>
      <c r="BG32" s="1066">
        <v>99.7</v>
      </c>
      <c r="BH32" s="1013"/>
      <c r="BI32" s="1013"/>
      <c r="BJ32" s="1013"/>
      <c r="BK32" s="1013"/>
      <c r="BL32" s="1013"/>
      <c r="BM32" s="1004">
        <v>98.8</v>
      </c>
      <c r="BN32" s="1013"/>
      <c r="BO32" s="1013"/>
      <c r="BP32" s="1013"/>
      <c r="BQ32" s="1036"/>
      <c r="BR32" s="1066">
        <v>99.6</v>
      </c>
      <c r="BS32" s="1013"/>
      <c r="BT32" s="1013"/>
      <c r="BU32" s="1013"/>
      <c r="BV32" s="1013"/>
      <c r="BW32" s="1013"/>
      <c r="BX32" s="1004">
        <v>98.8</v>
      </c>
      <c r="BY32" s="1013"/>
      <c r="BZ32" s="1013"/>
      <c r="CA32" s="1013"/>
      <c r="CB32" s="1036"/>
      <c r="CD32" s="1023"/>
      <c r="CE32" s="1024"/>
      <c r="CF32" s="997" t="s">
        <v>304</v>
      </c>
      <c r="CG32" s="998"/>
      <c r="CH32" s="998"/>
      <c r="CI32" s="998"/>
      <c r="CJ32" s="998"/>
      <c r="CK32" s="998"/>
      <c r="CL32" s="998"/>
      <c r="CM32" s="998"/>
      <c r="CN32" s="998"/>
      <c r="CO32" s="998"/>
      <c r="CP32" s="998"/>
      <c r="CQ32" s="999"/>
      <c r="CR32" s="1000">
        <v>219</v>
      </c>
      <c r="CS32" s="1001"/>
      <c r="CT32" s="1001"/>
      <c r="CU32" s="1001"/>
      <c r="CV32" s="1001"/>
      <c r="CW32" s="1001"/>
      <c r="CX32" s="1001"/>
      <c r="CY32" s="1002"/>
      <c r="CZ32" s="1003">
        <v>0</v>
      </c>
      <c r="DA32" s="1015"/>
      <c r="DB32" s="1015"/>
      <c r="DC32" s="1016"/>
      <c r="DD32" s="1006">
        <v>219</v>
      </c>
      <c r="DE32" s="1001"/>
      <c r="DF32" s="1001"/>
      <c r="DG32" s="1001"/>
      <c r="DH32" s="1001"/>
      <c r="DI32" s="1001"/>
      <c r="DJ32" s="1001"/>
      <c r="DK32" s="1002"/>
      <c r="DL32" s="1006">
        <v>219</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15">
      <c r="B33" s="997" t="s">
        <v>305</v>
      </c>
      <c r="C33" s="998"/>
      <c r="D33" s="998"/>
      <c r="E33" s="998"/>
      <c r="F33" s="998"/>
      <c r="G33" s="998"/>
      <c r="H33" s="998"/>
      <c r="I33" s="998"/>
      <c r="J33" s="998"/>
      <c r="K33" s="998"/>
      <c r="L33" s="998"/>
      <c r="M33" s="998"/>
      <c r="N33" s="998"/>
      <c r="O33" s="998"/>
      <c r="P33" s="998"/>
      <c r="Q33" s="999"/>
      <c r="R33" s="1000">
        <v>41380</v>
      </c>
      <c r="S33" s="1001"/>
      <c r="T33" s="1001"/>
      <c r="U33" s="1001"/>
      <c r="V33" s="1001"/>
      <c r="W33" s="1001"/>
      <c r="X33" s="1001"/>
      <c r="Y33" s="1002"/>
      <c r="Z33" s="1038">
        <v>0.1</v>
      </c>
      <c r="AA33" s="1038"/>
      <c r="AB33" s="1038"/>
      <c r="AC33" s="1038"/>
      <c r="AD33" s="1039" t="s">
        <v>121</v>
      </c>
      <c r="AE33" s="1039"/>
      <c r="AF33" s="1039"/>
      <c r="AG33" s="1039"/>
      <c r="AH33" s="1039"/>
      <c r="AI33" s="1039"/>
      <c r="AJ33" s="1039"/>
      <c r="AK33" s="1039"/>
      <c r="AL33" s="1003" t="s">
        <v>121</v>
      </c>
      <c r="AM33" s="1004"/>
      <c r="AN33" s="1004"/>
      <c r="AO33" s="1040"/>
      <c r="AP33" s="1043"/>
      <c r="AQ33" s="1044"/>
      <c r="AR33" s="1044"/>
      <c r="AS33" s="1044"/>
      <c r="AT33" s="1074"/>
      <c r="AU33" s="201"/>
      <c r="AV33" s="201"/>
      <c r="AW33" s="201"/>
      <c r="AX33" s="981" t="s">
        <v>306</v>
      </c>
      <c r="AY33" s="982"/>
      <c r="AZ33" s="982"/>
      <c r="BA33" s="982"/>
      <c r="BB33" s="982"/>
      <c r="BC33" s="982"/>
      <c r="BD33" s="982"/>
      <c r="BE33" s="982"/>
      <c r="BF33" s="983"/>
      <c r="BG33" s="1061">
        <v>99.8</v>
      </c>
      <c r="BH33" s="985"/>
      <c r="BI33" s="985"/>
      <c r="BJ33" s="985"/>
      <c r="BK33" s="985"/>
      <c r="BL33" s="985"/>
      <c r="BM33" s="1031">
        <v>99.5</v>
      </c>
      <c r="BN33" s="985"/>
      <c r="BO33" s="985"/>
      <c r="BP33" s="985"/>
      <c r="BQ33" s="1048"/>
      <c r="BR33" s="1061">
        <v>99.8</v>
      </c>
      <c r="BS33" s="985"/>
      <c r="BT33" s="985"/>
      <c r="BU33" s="985"/>
      <c r="BV33" s="985"/>
      <c r="BW33" s="985"/>
      <c r="BX33" s="1031">
        <v>99</v>
      </c>
      <c r="BY33" s="985"/>
      <c r="BZ33" s="985"/>
      <c r="CA33" s="985"/>
      <c r="CB33" s="1048"/>
      <c r="CD33" s="997" t="s">
        <v>307</v>
      </c>
      <c r="CE33" s="998"/>
      <c r="CF33" s="998"/>
      <c r="CG33" s="998"/>
      <c r="CH33" s="998"/>
      <c r="CI33" s="998"/>
      <c r="CJ33" s="998"/>
      <c r="CK33" s="998"/>
      <c r="CL33" s="998"/>
      <c r="CM33" s="998"/>
      <c r="CN33" s="998"/>
      <c r="CO33" s="998"/>
      <c r="CP33" s="998"/>
      <c r="CQ33" s="999"/>
      <c r="CR33" s="1000">
        <v>14601870</v>
      </c>
      <c r="CS33" s="1013"/>
      <c r="CT33" s="1013"/>
      <c r="CU33" s="1013"/>
      <c r="CV33" s="1013"/>
      <c r="CW33" s="1013"/>
      <c r="CX33" s="1013"/>
      <c r="CY33" s="1014"/>
      <c r="CZ33" s="1003">
        <v>44.2</v>
      </c>
      <c r="DA33" s="1015"/>
      <c r="DB33" s="1015"/>
      <c r="DC33" s="1016"/>
      <c r="DD33" s="1006">
        <v>12427264</v>
      </c>
      <c r="DE33" s="1013"/>
      <c r="DF33" s="1013"/>
      <c r="DG33" s="1013"/>
      <c r="DH33" s="1013"/>
      <c r="DI33" s="1013"/>
      <c r="DJ33" s="1013"/>
      <c r="DK33" s="1014"/>
      <c r="DL33" s="1006">
        <v>10099119</v>
      </c>
      <c r="DM33" s="1013"/>
      <c r="DN33" s="1013"/>
      <c r="DO33" s="1013"/>
      <c r="DP33" s="1013"/>
      <c r="DQ33" s="1013"/>
      <c r="DR33" s="1013"/>
      <c r="DS33" s="1013"/>
      <c r="DT33" s="1013"/>
      <c r="DU33" s="1013"/>
      <c r="DV33" s="1014"/>
      <c r="DW33" s="1003">
        <v>49.7</v>
      </c>
      <c r="DX33" s="1015"/>
      <c r="DY33" s="1015"/>
      <c r="DZ33" s="1015"/>
      <c r="EA33" s="1015"/>
      <c r="EB33" s="1015"/>
      <c r="EC33" s="1027"/>
    </row>
    <row r="34" spans="2:133" ht="11.25" customHeight="1" x14ac:dyDescent="0.15">
      <c r="B34" s="997" t="s">
        <v>308</v>
      </c>
      <c r="C34" s="998"/>
      <c r="D34" s="998"/>
      <c r="E34" s="998"/>
      <c r="F34" s="998"/>
      <c r="G34" s="998"/>
      <c r="H34" s="998"/>
      <c r="I34" s="998"/>
      <c r="J34" s="998"/>
      <c r="K34" s="998"/>
      <c r="L34" s="998"/>
      <c r="M34" s="998"/>
      <c r="N34" s="998"/>
      <c r="O34" s="998"/>
      <c r="P34" s="998"/>
      <c r="Q34" s="999"/>
      <c r="R34" s="1000">
        <v>197134</v>
      </c>
      <c r="S34" s="1001"/>
      <c r="T34" s="1001"/>
      <c r="U34" s="1001"/>
      <c r="V34" s="1001"/>
      <c r="W34" s="1001"/>
      <c r="X34" s="1001"/>
      <c r="Y34" s="1002"/>
      <c r="Z34" s="1038">
        <v>0.6</v>
      </c>
      <c r="AA34" s="1038"/>
      <c r="AB34" s="1038"/>
      <c r="AC34" s="1038"/>
      <c r="AD34" s="1039" t="s">
        <v>121</v>
      </c>
      <c r="AE34" s="1039"/>
      <c r="AF34" s="1039"/>
      <c r="AG34" s="1039"/>
      <c r="AH34" s="1039"/>
      <c r="AI34" s="1039"/>
      <c r="AJ34" s="1039"/>
      <c r="AK34" s="1039"/>
      <c r="AL34" s="1003" t="s">
        <v>121</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4129052</v>
      </c>
      <c r="CS34" s="1001"/>
      <c r="CT34" s="1001"/>
      <c r="CU34" s="1001"/>
      <c r="CV34" s="1001"/>
      <c r="CW34" s="1001"/>
      <c r="CX34" s="1001"/>
      <c r="CY34" s="1002"/>
      <c r="CZ34" s="1003">
        <v>12.5</v>
      </c>
      <c r="DA34" s="1015"/>
      <c r="DB34" s="1015"/>
      <c r="DC34" s="1016"/>
      <c r="DD34" s="1006">
        <v>3076634</v>
      </c>
      <c r="DE34" s="1001"/>
      <c r="DF34" s="1001"/>
      <c r="DG34" s="1001"/>
      <c r="DH34" s="1001"/>
      <c r="DI34" s="1001"/>
      <c r="DJ34" s="1001"/>
      <c r="DK34" s="1002"/>
      <c r="DL34" s="1006">
        <v>2759348</v>
      </c>
      <c r="DM34" s="1001"/>
      <c r="DN34" s="1001"/>
      <c r="DO34" s="1001"/>
      <c r="DP34" s="1001"/>
      <c r="DQ34" s="1001"/>
      <c r="DR34" s="1001"/>
      <c r="DS34" s="1001"/>
      <c r="DT34" s="1001"/>
      <c r="DU34" s="1001"/>
      <c r="DV34" s="1002"/>
      <c r="DW34" s="1003">
        <v>13.6</v>
      </c>
      <c r="DX34" s="1015"/>
      <c r="DY34" s="1015"/>
      <c r="DZ34" s="1015"/>
      <c r="EA34" s="1015"/>
      <c r="EB34" s="1015"/>
      <c r="EC34" s="1027"/>
    </row>
    <row r="35" spans="2:133" ht="11.25" customHeight="1" x14ac:dyDescent="0.15">
      <c r="B35" s="997" t="s">
        <v>310</v>
      </c>
      <c r="C35" s="998"/>
      <c r="D35" s="998"/>
      <c r="E35" s="998"/>
      <c r="F35" s="998"/>
      <c r="G35" s="998"/>
      <c r="H35" s="998"/>
      <c r="I35" s="998"/>
      <c r="J35" s="998"/>
      <c r="K35" s="998"/>
      <c r="L35" s="998"/>
      <c r="M35" s="998"/>
      <c r="N35" s="998"/>
      <c r="O35" s="998"/>
      <c r="P35" s="998"/>
      <c r="Q35" s="999"/>
      <c r="R35" s="1000">
        <v>1321464</v>
      </c>
      <c r="S35" s="1001"/>
      <c r="T35" s="1001"/>
      <c r="U35" s="1001"/>
      <c r="V35" s="1001"/>
      <c r="W35" s="1001"/>
      <c r="X35" s="1001"/>
      <c r="Y35" s="1002"/>
      <c r="Z35" s="1038">
        <v>3.9</v>
      </c>
      <c r="AA35" s="1038"/>
      <c r="AB35" s="1038"/>
      <c r="AC35" s="1038"/>
      <c r="AD35" s="1039" t="s">
        <v>121</v>
      </c>
      <c r="AE35" s="1039"/>
      <c r="AF35" s="1039"/>
      <c r="AG35" s="1039"/>
      <c r="AH35" s="1039"/>
      <c r="AI35" s="1039"/>
      <c r="AJ35" s="1039"/>
      <c r="AK35" s="1039"/>
      <c r="AL35" s="1003" t="s">
        <v>121</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152457</v>
      </c>
      <c r="CS35" s="1013"/>
      <c r="CT35" s="1013"/>
      <c r="CU35" s="1013"/>
      <c r="CV35" s="1013"/>
      <c r="CW35" s="1013"/>
      <c r="CX35" s="1013"/>
      <c r="CY35" s="1014"/>
      <c r="CZ35" s="1003">
        <v>0.5</v>
      </c>
      <c r="DA35" s="1015"/>
      <c r="DB35" s="1015"/>
      <c r="DC35" s="1016"/>
      <c r="DD35" s="1006">
        <v>114402</v>
      </c>
      <c r="DE35" s="1013"/>
      <c r="DF35" s="1013"/>
      <c r="DG35" s="1013"/>
      <c r="DH35" s="1013"/>
      <c r="DI35" s="1013"/>
      <c r="DJ35" s="1013"/>
      <c r="DK35" s="1014"/>
      <c r="DL35" s="1006">
        <v>110099</v>
      </c>
      <c r="DM35" s="1013"/>
      <c r="DN35" s="1013"/>
      <c r="DO35" s="1013"/>
      <c r="DP35" s="1013"/>
      <c r="DQ35" s="1013"/>
      <c r="DR35" s="1013"/>
      <c r="DS35" s="1013"/>
      <c r="DT35" s="1013"/>
      <c r="DU35" s="1013"/>
      <c r="DV35" s="1014"/>
      <c r="DW35" s="1003">
        <v>0.5</v>
      </c>
      <c r="DX35" s="1015"/>
      <c r="DY35" s="1015"/>
      <c r="DZ35" s="1015"/>
      <c r="EA35" s="1015"/>
      <c r="EB35" s="1015"/>
      <c r="EC35" s="1027"/>
    </row>
    <row r="36" spans="2:133" ht="11.25" customHeight="1" x14ac:dyDescent="0.15">
      <c r="B36" s="997" t="s">
        <v>314</v>
      </c>
      <c r="C36" s="998"/>
      <c r="D36" s="998"/>
      <c r="E36" s="998"/>
      <c r="F36" s="998"/>
      <c r="G36" s="998"/>
      <c r="H36" s="998"/>
      <c r="I36" s="998"/>
      <c r="J36" s="998"/>
      <c r="K36" s="998"/>
      <c r="L36" s="998"/>
      <c r="M36" s="998"/>
      <c r="N36" s="998"/>
      <c r="O36" s="998"/>
      <c r="P36" s="998"/>
      <c r="Q36" s="999"/>
      <c r="R36" s="1000">
        <v>607323</v>
      </c>
      <c r="S36" s="1001"/>
      <c r="T36" s="1001"/>
      <c r="U36" s="1001"/>
      <c r="V36" s="1001"/>
      <c r="W36" s="1001"/>
      <c r="X36" s="1001"/>
      <c r="Y36" s="1002"/>
      <c r="Z36" s="1038">
        <v>1.8</v>
      </c>
      <c r="AA36" s="1038"/>
      <c r="AB36" s="1038"/>
      <c r="AC36" s="1038"/>
      <c r="AD36" s="1039" t="s">
        <v>121</v>
      </c>
      <c r="AE36" s="1039"/>
      <c r="AF36" s="1039"/>
      <c r="AG36" s="1039"/>
      <c r="AH36" s="1039"/>
      <c r="AI36" s="1039"/>
      <c r="AJ36" s="1039"/>
      <c r="AK36" s="1039"/>
      <c r="AL36" s="1003" t="s">
        <v>121</v>
      </c>
      <c r="AM36" s="1004"/>
      <c r="AN36" s="1004"/>
      <c r="AO36" s="1040"/>
      <c r="AP36" s="206"/>
      <c r="AQ36" s="1049" t="s">
        <v>315</v>
      </c>
      <c r="AR36" s="1050"/>
      <c r="AS36" s="1050"/>
      <c r="AT36" s="1050"/>
      <c r="AU36" s="1050"/>
      <c r="AV36" s="1050"/>
      <c r="AW36" s="1050"/>
      <c r="AX36" s="1050"/>
      <c r="AY36" s="1051"/>
      <c r="AZ36" s="1055">
        <v>4495134</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162980</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6127547</v>
      </c>
      <c r="CS36" s="1001"/>
      <c r="CT36" s="1001"/>
      <c r="CU36" s="1001"/>
      <c r="CV36" s="1001"/>
      <c r="CW36" s="1001"/>
      <c r="CX36" s="1001"/>
      <c r="CY36" s="1002"/>
      <c r="CZ36" s="1003">
        <v>18.5</v>
      </c>
      <c r="DA36" s="1015"/>
      <c r="DB36" s="1015"/>
      <c r="DC36" s="1016"/>
      <c r="DD36" s="1006">
        <v>5791728</v>
      </c>
      <c r="DE36" s="1001"/>
      <c r="DF36" s="1001"/>
      <c r="DG36" s="1001"/>
      <c r="DH36" s="1001"/>
      <c r="DI36" s="1001"/>
      <c r="DJ36" s="1001"/>
      <c r="DK36" s="1002"/>
      <c r="DL36" s="1006">
        <v>4969452</v>
      </c>
      <c r="DM36" s="1001"/>
      <c r="DN36" s="1001"/>
      <c r="DO36" s="1001"/>
      <c r="DP36" s="1001"/>
      <c r="DQ36" s="1001"/>
      <c r="DR36" s="1001"/>
      <c r="DS36" s="1001"/>
      <c r="DT36" s="1001"/>
      <c r="DU36" s="1001"/>
      <c r="DV36" s="1002"/>
      <c r="DW36" s="1003">
        <v>24.5</v>
      </c>
      <c r="DX36" s="1015"/>
      <c r="DY36" s="1015"/>
      <c r="DZ36" s="1015"/>
      <c r="EA36" s="1015"/>
      <c r="EB36" s="1015"/>
      <c r="EC36" s="1027"/>
    </row>
    <row r="37" spans="2:133" ht="11.25" customHeight="1" x14ac:dyDescent="0.15">
      <c r="B37" s="997" t="s">
        <v>318</v>
      </c>
      <c r="C37" s="998"/>
      <c r="D37" s="998"/>
      <c r="E37" s="998"/>
      <c r="F37" s="998"/>
      <c r="G37" s="998"/>
      <c r="H37" s="998"/>
      <c r="I37" s="998"/>
      <c r="J37" s="998"/>
      <c r="K37" s="998"/>
      <c r="L37" s="998"/>
      <c r="M37" s="998"/>
      <c r="N37" s="998"/>
      <c r="O37" s="998"/>
      <c r="P37" s="998"/>
      <c r="Q37" s="999"/>
      <c r="R37" s="1000">
        <v>1032492</v>
      </c>
      <c r="S37" s="1001"/>
      <c r="T37" s="1001"/>
      <c r="U37" s="1001"/>
      <c r="V37" s="1001"/>
      <c r="W37" s="1001"/>
      <c r="X37" s="1001"/>
      <c r="Y37" s="1002"/>
      <c r="Z37" s="1038">
        <v>3.1</v>
      </c>
      <c r="AA37" s="1038"/>
      <c r="AB37" s="1038"/>
      <c r="AC37" s="1038"/>
      <c r="AD37" s="1039">
        <v>1589</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980480</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38819</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1047347</v>
      </c>
      <c r="CS37" s="1013"/>
      <c r="CT37" s="1013"/>
      <c r="CU37" s="1013"/>
      <c r="CV37" s="1013"/>
      <c r="CW37" s="1013"/>
      <c r="CX37" s="1013"/>
      <c r="CY37" s="1014"/>
      <c r="CZ37" s="1003">
        <v>3.2</v>
      </c>
      <c r="DA37" s="1015"/>
      <c r="DB37" s="1015"/>
      <c r="DC37" s="1016"/>
      <c r="DD37" s="1006">
        <v>1047347</v>
      </c>
      <c r="DE37" s="1013"/>
      <c r="DF37" s="1013"/>
      <c r="DG37" s="1013"/>
      <c r="DH37" s="1013"/>
      <c r="DI37" s="1013"/>
      <c r="DJ37" s="1013"/>
      <c r="DK37" s="1014"/>
      <c r="DL37" s="1006">
        <v>977716</v>
      </c>
      <c r="DM37" s="1013"/>
      <c r="DN37" s="1013"/>
      <c r="DO37" s="1013"/>
      <c r="DP37" s="1013"/>
      <c r="DQ37" s="1013"/>
      <c r="DR37" s="1013"/>
      <c r="DS37" s="1013"/>
      <c r="DT37" s="1013"/>
      <c r="DU37" s="1013"/>
      <c r="DV37" s="1014"/>
      <c r="DW37" s="1003">
        <v>4.8</v>
      </c>
      <c r="DX37" s="1015"/>
      <c r="DY37" s="1015"/>
      <c r="DZ37" s="1015"/>
      <c r="EA37" s="1015"/>
      <c r="EB37" s="1015"/>
      <c r="EC37" s="1027"/>
    </row>
    <row r="38" spans="2:133" ht="11.25" customHeight="1" x14ac:dyDescent="0.15">
      <c r="B38" s="997" t="s">
        <v>322</v>
      </c>
      <c r="C38" s="998"/>
      <c r="D38" s="998"/>
      <c r="E38" s="998"/>
      <c r="F38" s="998"/>
      <c r="G38" s="998"/>
      <c r="H38" s="998"/>
      <c r="I38" s="998"/>
      <c r="J38" s="998"/>
      <c r="K38" s="998"/>
      <c r="L38" s="998"/>
      <c r="M38" s="998"/>
      <c r="N38" s="998"/>
      <c r="O38" s="998"/>
      <c r="P38" s="998"/>
      <c r="Q38" s="999"/>
      <c r="R38" s="1000">
        <v>1447150</v>
      </c>
      <c r="S38" s="1001"/>
      <c r="T38" s="1001"/>
      <c r="U38" s="1001"/>
      <c r="V38" s="1001"/>
      <c r="W38" s="1001"/>
      <c r="X38" s="1001"/>
      <c r="Y38" s="1002"/>
      <c r="Z38" s="1038">
        <v>4.3</v>
      </c>
      <c r="AA38" s="1038"/>
      <c r="AB38" s="1038"/>
      <c r="AC38" s="1038"/>
      <c r="AD38" s="1039" t="s">
        <v>121</v>
      </c>
      <c r="AE38" s="1039"/>
      <c r="AF38" s="1039"/>
      <c r="AG38" s="1039"/>
      <c r="AH38" s="1039"/>
      <c r="AI38" s="1039"/>
      <c r="AJ38" s="1039"/>
      <c r="AK38" s="1039"/>
      <c r="AL38" s="1003" t="s">
        <v>121</v>
      </c>
      <c r="AM38" s="1004"/>
      <c r="AN38" s="1004"/>
      <c r="AO38" s="1040"/>
      <c r="AQ38" s="1033" t="s">
        <v>323</v>
      </c>
      <c r="AR38" s="1034"/>
      <c r="AS38" s="1034"/>
      <c r="AT38" s="1034"/>
      <c r="AU38" s="1034"/>
      <c r="AV38" s="1034"/>
      <c r="AW38" s="1034"/>
      <c r="AX38" s="1034"/>
      <c r="AY38" s="1035"/>
      <c r="AZ38" s="1000">
        <v>535641</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6894</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2868530</v>
      </c>
      <c r="CS38" s="1001"/>
      <c r="CT38" s="1001"/>
      <c r="CU38" s="1001"/>
      <c r="CV38" s="1001"/>
      <c r="CW38" s="1001"/>
      <c r="CX38" s="1001"/>
      <c r="CY38" s="1002"/>
      <c r="CZ38" s="1003">
        <v>8.6999999999999993</v>
      </c>
      <c r="DA38" s="1015"/>
      <c r="DB38" s="1015"/>
      <c r="DC38" s="1016"/>
      <c r="DD38" s="1006">
        <v>2375875</v>
      </c>
      <c r="DE38" s="1001"/>
      <c r="DF38" s="1001"/>
      <c r="DG38" s="1001"/>
      <c r="DH38" s="1001"/>
      <c r="DI38" s="1001"/>
      <c r="DJ38" s="1001"/>
      <c r="DK38" s="1002"/>
      <c r="DL38" s="1006">
        <v>2260220</v>
      </c>
      <c r="DM38" s="1001"/>
      <c r="DN38" s="1001"/>
      <c r="DO38" s="1001"/>
      <c r="DP38" s="1001"/>
      <c r="DQ38" s="1001"/>
      <c r="DR38" s="1001"/>
      <c r="DS38" s="1001"/>
      <c r="DT38" s="1001"/>
      <c r="DU38" s="1001"/>
      <c r="DV38" s="1002"/>
      <c r="DW38" s="1003">
        <v>11.1</v>
      </c>
      <c r="DX38" s="1015"/>
      <c r="DY38" s="1015"/>
      <c r="DZ38" s="1015"/>
      <c r="EA38" s="1015"/>
      <c r="EB38" s="1015"/>
      <c r="EC38" s="1027"/>
    </row>
    <row r="39" spans="2:133" ht="11.25" customHeight="1" x14ac:dyDescent="0.15">
      <c r="B39" s="997" t="s">
        <v>326</v>
      </c>
      <c r="C39" s="998"/>
      <c r="D39" s="998"/>
      <c r="E39" s="998"/>
      <c r="F39" s="998"/>
      <c r="G39" s="998"/>
      <c r="H39" s="998"/>
      <c r="I39" s="998"/>
      <c r="J39" s="998"/>
      <c r="K39" s="998"/>
      <c r="L39" s="998"/>
      <c r="M39" s="998"/>
      <c r="N39" s="998"/>
      <c r="O39" s="998"/>
      <c r="P39" s="998"/>
      <c r="Q39" s="999"/>
      <c r="R39" s="1000" t="s">
        <v>121</v>
      </c>
      <c r="S39" s="1001"/>
      <c r="T39" s="1001"/>
      <c r="U39" s="1001"/>
      <c r="V39" s="1001"/>
      <c r="W39" s="1001"/>
      <c r="X39" s="1001"/>
      <c r="Y39" s="1002"/>
      <c r="Z39" s="1038" t="s">
        <v>121</v>
      </c>
      <c r="AA39" s="1038"/>
      <c r="AB39" s="1038"/>
      <c r="AC39" s="1038"/>
      <c r="AD39" s="1039" t="s">
        <v>121</v>
      </c>
      <c r="AE39" s="1039"/>
      <c r="AF39" s="1039"/>
      <c r="AG39" s="1039"/>
      <c r="AH39" s="1039"/>
      <c r="AI39" s="1039"/>
      <c r="AJ39" s="1039"/>
      <c r="AK39" s="1039"/>
      <c r="AL39" s="1003" t="s">
        <v>121</v>
      </c>
      <c r="AM39" s="1004"/>
      <c r="AN39" s="1004"/>
      <c r="AO39" s="1040"/>
      <c r="AQ39" s="1033" t="s">
        <v>327</v>
      </c>
      <c r="AR39" s="1034"/>
      <c r="AS39" s="1034"/>
      <c r="AT39" s="1034"/>
      <c r="AU39" s="1034"/>
      <c r="AV39" s="1034"/>
      <c r="AW39" s="1034"/>
      <c r="AX39" s="1034"/>
      <c r="AY39" s="1035"/>
      <c r="AZ39" s="1000">
        <v>110087</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9891</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894907</v>
      </c>
      <c r="CS39" s="1013"/>
      <c r="CT39" s="1013"/>
      <c r="CU39" s="1013"/>
      <c r="CV39" s="1013"/>
      <c r="CW39" s="1013"/>
      <c r="CX39" s="1013"/>
      <c r="CY39" s="1014"/>
      <c r="CZ39" s="1003">
        <v>2.7</v>
      </c>
      <c r="DA39" s="1015"/>
      <c r="DB39" s="1015"/>
      <c r="DC39" s="1016"/>
      <c r="DD39" s="1006">
        <v>804330</v>
      </c>
      <c r="DE39" s="1013"/>
      <c r="DF39" s="1013"/>
      <c r="DG39" s="1013"/>
      <c r="DH39" s="1013"/>
      <c r="DI39" s="1013"/>
      <c r="DJ39" s="1013"/>
      <c r="DK39" s="1014"/>
      <c r="DL39" s="1006" t="s">
        <v>121</v>
      </c>
      <c r="DM39" s="1013"/>
      <c r="DN39" s="1013"/>
      <c r="DO39" s="1013"/>
      <c r="DP39" s="1013"/>
      <c r="DQ39" s="1013"/>
      <c r="DR39" s="1013"/>
      <c r="DS39" s="1013"/>
      <c r="DT39" s="1013"/>
      <c r="DU39" s="1013"/>
      <c r="DV39" s="1014"/>
      <c r="DW39" s="1003" t="s">
        <v>121</v>
      </c>
      <c r="DX39" s="1015"/>
      <c r="DY39" s="1015"/>
      <c r="DZ39" s="1015"/>
      <c r="EA39" s="1015"/>
      <c r="EB39" s="1015"/>
      <c r="EC39" s="1027"/>
    </row>
    <row r="40" spans="2:133" ht="11.25" customHeight="1" x14ac:dyDescent="0.15">
      <c r="B40" s="997" t="s">
        <v>330</v>
      </c>
      <c r="C40" s="998"/>
      <c r="D40" s="998"/>
      <c r="E40" s="998"/>
      <c r="F40" s="998"/>
      <c r="G40" s="998"/>
      <c r="H40" s="998"/>
      <c r="I40" s="998"/>
      <c r="J40" s="998"/>
      <c r="K40" s="998"/>
      <c r="L40" s="998"/>
      <c r="M40" s="998"/>
      <c r="N40" s="998"/>
      <c r="O40" s="998"/>
      <c r="P40" s="998"/>
      <c r="Q40" s="999"/>
      <c r="R40" s="1000">
        <v>78450</v>
      </c>
      <c r="S40" s="1001"/>
      <c r="T40" s="1001"/>
      <c r="U40" s="1001"/>
      <c r="V40" s="1001"/>
      <c r="W40" s="1001"/>
      <c r="X40" s="1001"/>
      <c r="Y40" s="1002"/>
      <c r="Z40" s="1038">
        <v>0.2</v>
      </c>
      <c r="AA40" s="1038"/>
      <c r="AB40" s="1038"/>
      <c r="AC40" s="1038"/>
      <c r="AD40" s="1039" t="s">
        <v>121</v>
      </c>
      <c r="AE40" s="1039"/>
      <c r="AF40" s="1039"/>
      <c r="AG40" s="1039"/>
      <c r="AH40" s="1039"/>
      <c r="AI40" s="1039"/>
      <c r="AJ40" s="1039"/>
      <c r="AK40" s="1039"/>
      <c r="AL40" s="1003" t="s">
        <v>121</v>
      </c>
      <c r="AM40" s="1004"/>
      <c r="AN40" s="1004"/>
      <c r="AO40" s="1040"/>
      <c r="AQ40" s="1033" t="s">
        <v>331</v>
      </c>
      <c r="AR40" s="1034"/>
      <c r="AS40" s="1034"/>
      <c r="AT40" s="1034"/>
      <c r="AU40" s="1034"/>
      <c r="AV40" s="1034"/>
      <c r="AW40" s="1034"/>
      <c r="AX40" s="1034"/>
      <c r="AY40" s="1035"/>
      <c r="AZ40" s="1000">
        <v>396</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95</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429377</v>
      </c>
      <c r="CS40" s="1001"/>
      <c r="CT40" s="1001"/>
      <c r="CU40" s="1001"/>
      <c r="CV40" s="1001"/>
      <c r="CW40" s="1001"/>
      <c r="CX40" s="1001"/>
      <c r="CY40" s="1002"/>
      <c r="CZ40" s="1003">
        <v>1.3</v>
      </c>
      <c r="DA40" s="1015"/>
      <c r="DB40" s="1015"/>
      <c r="DC40" s="1016"/>
      <c r="DD40" s="1006">
        <v>264295</v>
      </c>
      <c r="DE40" s="1001"/>
      <c r="DF40" s="1001"/>
      <c r="DG40" s="1001"/>
      <c r="DH40" s="1001"/>
      <c r="DI40" s="1001"/>
      <c r="DJ40" s="1001"/>
      <c r="DK40" s="1002"/>
      <c r="DL40" s="1006" t="s">
        <v>121</v>
      </c>
      <c r="DM40" s="1001"/>
      <c r="DN40" s="1001"/>
      <c r="DO40" s="1001"/>
      <c r="DP40" s="1001"/>
      <c r="DQ40" s="1001"/>
      <c r="DR40" s="1001"/>
      <c r="DS40" s="1001"/>
      <c r="DT40" s="1001"/>
      <c r="DU40" s="1001"/>
      <c r="DV40" s="1002"/>
      <c r="DW40" s="1003" t="s">
        <v>121</v>
      </c>
      <c r="DX40" s="1015"/>
      <c r="DY40" s="1015"/>
      <c r="DZ40" s="1015"/>
      <c r="EA40" s="1015"/>
      <c r="EB40" s="1015"/>
      <c r="EC40" s="1027"/>
    </row>
    <row r="41" spans="2:133" ht="11.25" customHeight="1" x14ac:dyDescent="0.15">
      <c r="B41" s="981" t="s">
        <v>335</v>
      </c>
      <c r="C41" s="982"/>
      <c r="D41" s="982"/>
      <c r="E41" s="982"/>
      <c r="F41" s="982"/>
      <c r="G41" s="982"/>
      <c r="H41" s="982"/>
      <c r="I41" s="982"/>
      <c r="J41" s="982"/>
      <c r="K41" s="982"/>
      <c r="L41" s="982"/>
      <c r="M41" s="982"/>
      <c r="N41" s="982"/>
      <c r="O41" s="982"/>
      <c r="P41" s="982"/>
      <c r="Q41" s="983"/>
      <c r="R41" s="984">
        <v>33597738</v>
      </c>
      <c r="S41" s="1025"/>
      <c r="T41" s="1025"/>
      <c r="U41" s="1025"/>
      <c r="V41" s="1025"/>
      <c r="W41" s="1025"/>
      <c r="X41" s="1025"/>
      <c r="Y41" s="1028"/>
      <c r="Z41" s="1029">
        <v>100</v>
      </c>
      <c r="AA41" s="1029"/>
      <c r="AB41" s="1029"/>
      <c r="AC41" s="1029"/>
      <c r="AD41" s="1030">
        <v>20241760</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553131</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v>1</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121</v>
      </c>
      <c r="CS41" s="1013"/>
      <c r="CT41" s="1013"/>
      <c r="CU41" s="1013"/>
      <c r="CV41" s="1013"/>
      <c r="CW41" s="1013"/>
      <c r="CX41" s="1013"/>
      <c r="CY41" s="1014"/>
      <c r="CZ41" s="1003" t="s">
        <v>121</v>
      </c>
      <c r="DA41" s="1015"/>
      <c r="DB41" s="1015"/>
      <c r="DC41" s="1016"/>
      <c r="DD41" s="1006" t="s">
        <v>121</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339</v>
      </c>
      <c r="AR42" s="1046"/>
      <c r="AS42" s="1046"/>
      <c r="AT42" s="1046"/>
      <c r="AU42" s="1046"/>
      <c r="AV42" s="1046"/>
      <c r="AW42" s="1046"/>
      <c r="AX42" s="1046"/>
      <c r="AY42" s="1047"/>
      <c r="AZ42" s="984">
        <v>2315399</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503</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2505851</v>
      </c>
      <c r="CS42" s="1013"/>
      <c r="CT42" s="1013"/>
      <c r="CU42" s="1013"/>
      <c r="CV42" s="1013"/>
      <c r="CW42" s="1013"/>
      <c r="CX42" s="1013"/>
      <c r="CY42" s="1014"/>
      <c r="CZ42" s="1003">
        <v>7.6</v>
      </c>
      <c r="DA42" s="1015"/>
      <c r="DB42" s="1015"/>
      <c r="DC42" s="1016"/>
      <c r="DD42" s="1006">
        <v>597777</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342</v>
      </c>
      <c r="CD43" s="997" t="s">
        <v>343</v>
      </c>
      <c r="CE43" s="998"/>
      <c r="CF43" s="998"/>
      <c r="CG43" s="998"/>
      <c r="CH43" s="998"/>
      <c r="CI43" s="998"/>
      <c r="CJ43" s="998"/>
      <c r="CK43" s="998"/>
      <c r="CL43" s="998"/>
      <c r="CM43" s="998"/>
      <c r="CN43" s="998"/>
      <c r="CO43" s="998"/>
      <c r="CP43" s="998"/>
      <c r="CQ43" s="999"/>
      <c r="CR43" s="1000">
        <v>48767</v>
      </c>
      <c r="CS43" s="1013"/>
      <c r="CT43" s="1013"/>
      <c r="CU43" s="1013"/>
      <c r="CV43" s="1013"/>
      <c r="CW43" s="1013"/>
      <c r="CX43" s="1013"/>
      <c r="CY43" s="1014"/>
      <c r="CZ43" s="1003">
        <v>0.1</v>
      </c>
      <c r="DA43" s="1015"/>
      <c r="DB43" s="1015"/>
      <c r="DC43" s="1016"/>
      <c r="DD43" s="1006">
        <v>48767</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2279676</v>
      </c>
      <c r="CS44" s="1001"/>
      <c r="CT44" s="1001"/>
      <c r="CU44" s="1001"/>
      <c r="CV44" s="1001"/>
      <c r="CW44" s="1001"/>
      <c r="CX44" s="1001"/>
      <c r="CY44" s="1002"/>
      <c r="CZ44" s="1003">
        <v>6.9</v>
      </c>
      <c r="DA44" s="1004"/>
      <c r="DB44" s="1004"/>
      <c r="DC44" s="1005"/>
      <c r="DD44" s="1006">
        <v>583391</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348799</v>
      </c>
      <c r="CS45" s="1013"/>
      <c r="CT45" s="1013"/>
      <c r="CU45" s="1013"/>
      <c r="CV45" s="1013"/>
      <c r="CW45" s="1013"/>
      <c r="CX45" s="1013"/>
      <c r="CY45" s="1014"/>
      <c r="CZ45" s="1003">
        <v>1.1000000000000001</v>
      </c>
      <c r="DA45" s="1015"/>
      <c r="DB45" s="1015"/>
      <c r="DC45" s="1016"/>
      <c r="DD45" s="1006">
        <v>53787</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348</v>
      </c>
      <c r="CG46" s="998"/>
      <c r="CH46" s="998"/>
      <c r="CI46" s="998"/>
      <c r="CJ46" s="998"/>
      <c r="CK46" s="998"/>
      <c r="CL46" s="998"/>
      <c r="CM46" s="998"/>
      <c r="CN46" s="998"/>
      <c r="CO46" s="998"/>
      <c r="CP46" s="998"/>
      <c r="CQ46" s="999"/>
      <c r="CR46" s="1000">
        <v>1727114</v>
      </c>
      <c r="CS46" s="1001"/>
      <c r="CT46" s="1001"/>
      <c r="CU46" s="1001"/>
      <c r="CV46" s="1001"/>
      <c r="CW46" s="1001"/>
      <c r="CX46" s="1001"/>
      <c r="CY46" s="1002"/>
      <c r="CZ46" s="1003">
        <v>5.2</v>
      </c>
      <c r="DA46" s="1004"/>
      <c r="DB46" s="1004"/>
      <c r="DC46" s="1005"/>
      <c r="DD46" s="1006">
        <v>482970</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349</v>
      </c>
      <c r="CG47" s="998"/>
      <c r="CH47" s="998"/>
      <c r="CI47" s="998"/>
      <c r="CJ47" s="998"/>
      <c r="CK47" s="998"/>
      <c r="CL47" s="998"/>
      <c r="CM47" s="998"/>
      <c r="CN47" s="998"/>
      <c r="CO47" s="998"/>
      <c r="CP47" s="998"/>
      <c r="CQ47" s="999"/>
      <c r="CR47" s="1000">
        <v>226175</v>
      </c>
      <c r="CS47" s="1013"/>
      <c r="CT47" s="1013"/>
      <c r="CU47" s="1013"/>
      <c r="CV47" s="1013"/>
      <c r="CW47" s="1013"/>
      <c r="CX47" s="1013"/>
      <c r="CY47" s="1014"/>
      <c r="CZ47" s="1003">
        <v>0.7</v>
      </c>
      <c r="DA47" s="1015"/>
      <c r="DB47" s="1015"/>
      <c r="DC47" s="1016"/>
      <c r="DD47" s="1006">
        <v>14386</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350</v>
      </c>
      <c r="CG48" s="998"/>
      <c r="CH48" s="998"/>
      <c r="CI48" s="998"/>
      <c r="CJ48" s="998"/>
      <c r="CK48" s="998"/>
      <c r="CL48" s="998"/>
      <c r="CM48" s="998"/>
      <c r="CN48" s="998"/>
      <c r="CO48" s="998"/>
      <c r="CP48" s="998"/>
      <c r="CQ48" s="999"/>
      <c r="CR48" s="1000" t="s">
        <v>121</v>
      </c>
      <c r="CS48" s="1001"/>
      <c r="CT48" s="1001"/>
      <c r="CU48" s="1001"/>
      <c r="CV48" s="1001"/>
      <c r="CW48" s="1001"/>
      <c r="CX48" s="1001"/>
      <c r="CY48" s="1002"/>
      <c r="CZ48" s="1003" t="s">
        <v>121</v>
      </c>
      <c r="DA48" s="1004"/>
      <c r="DB48" s="1004"/>
      <c r="DC48" s="1005"/>
      <c r="DD48" s="1006" t="s">
        <v>121</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351</v>
      </c>
      <c r="CE49" s="982"/>
      <c r="CF49" s="982"/>
      <c r="CG49" s="982"/>
      <c r="CH49" s="982"/>
      <c r="CI49" s="982"/>
      <c r="CJ49" s="982"/>
      <c r="CK49" s="982"/>
      <c r="CL49" s="982"/>
      <c r="CM49" s="982"/>
      <c r="CN49" s="982"/>
      <c r="CO49" s="982"/>
      <c r="CP49" s="982"/>
      <c r="CQ49" s="983"/>
      <c r="CR49" s="984">
        <v>33062942</v>
      </c>
      <c r="CS49" s="985"/>
      <c r="CT49" s="985"/>
      <c r="CU49" s="985"/>
      <c r="CV49" s="985"/>
      <c r="CW49" s="985"/>
      <c r="CX49" s="985"/>
      <c r="CY49" s="986"/>
      <c r="CZ49" s="987">
        <v>100</v>
      </c>
      <c r="DA49" s="988"/>
      <c r="DB49" s="988"/>
      <c r="DC49" s="989"/>
      <c r="DD49" s="990">
        <v>23809898</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kXiTkOm0ozwB4BqRmUdS57j5sKvL+on+llskaaeVHW8KBfy7heGke7V05eiO7d1H97z+uKNAJiPQDxx0cL1UvQ==" saltValue="YC0buDl0ewXW8uRGBQ9l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374</v>
      </c>
      <c r="C7" s="678"/>
      <c r="D7" s="678"/>
      <c r="E7" s="678"/>
      <c r="F7" s="678"/>
      <c r="G7" s="678"/>
      <c r="H7" s="678"/>
      <c r="I7" s="678"/>
      <c r="J7" s="678"/>
      <c r="K7" s="678"/>
      <c r="L7" s="678"/>
      <c r="M7" s="678"/>
      <c r="N7" s="678"/>
      <c r="O7" s="678"/>
      <c r="P7" s="679"/>
      <c r="Q7" s="732">
        <v>33612</v>
      </c>
      <c r="R7" s="733"/>
      <c r="S7" s="733"/>
      <c r="T7" s="733"/>
      <c r="U7" s="733"/>
      <c r="V7" s="733">
        <v>33077</v>
      </c>
      <c r="W7" s="733"/>
      <c r="X7" s="733"/>
      <c r="Y7" s="733"/>
      <c r="Z7" s="733"/>
      <c r="AA7" s="733">
        <v>535</v>
      </c>
      <c r="AB7" s="733"/>
      <c r="AC7" s="733"/>
      <c r="AD7" s="733"/>
      <c r="AE7" s="734"/>
      <c r="AF7" s="735">
        <v>476</v>
      </c>
      <c r="AG7" s="736"/>
      <c r="AH7" s="736"/>
      <c r="AI7" s="736"/>
      <c r="AJ7" s="737"/>
      <c r="AK7" s="738">
        <v>1321</v>
      </c>
      <c r="AL7" s="739"/>
      <c r="AM7" s="739"/>
      <c r="AN7" s="739"/>
      <c r="AO7" s="739"/>
      <c r="AP7" s="739">
        <v>33866</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t="s">
        <v>573</v>
      </c>
      <c r="BS7" s="729" t="s">
        <v>574</v>
      </c>
      <c r="BT7" s="730"/>
      <c r="BU7" s="730"/>
      <c r="BV7" s="730"/>
      <c r="BW7" s="730"/>
      <c r="BX7" s="730"/>
      <c r="BY7" s="730"/>
      <c r="BZ7" s="730"/>
      <c r="CA7" s="730"/>
      <c r="CB7" s="730"/>
      <c r="CC7" s="730"/>
      <c r="CD7" s="730"/>
      <c r="CE7" s="730"/>
      <c r="CF7" s="730"/>
      <c r="CG7" s="742"/>
      <c r="CH7" s="726">
        <v>24</v>
      </c>
      <c r="CI7" s="727"/>
      <c r="CJ7" s="727"/>
      <c r="CK7" s="727"/>
      <c r="CL7" s="728"/>
      <c r="CM7" s="726">
        <v>249</v>
      </c>
      <c r="CN7" s="727"/>
      <c r="CO7" s="727"/>
      <c r="CP7" s="727"/>
      <c r="CQ7" s="728"/>
      <c r="CR7" s="726">
        <v>10</v>
      </c>
      <c r="CS7" s="727"/>
      <c r="CT7" s="727"/>
      <c r="CU7" s="727"/>
      <c r="CV7" s="728"/>
      <c r="CW7" s="726">
        <v>1</v>
      </c>
      <c r="CX7" s="727"/>
      <c r="CY7" s="727"/>
      <c r="CZ7" s="727"/>
      <c r="DA7" s="728"/>
      <c r="DB7" s="726" t="s">
        <v>562</v>
      </c>
      <c r="DC7" s="727"/>
      <c r="DD7" s="727"/>
      <c r="DE7" s="727"/>
      <c r="DF7" s="728"/>
      <c r="DG7" s="726">
        <v>297</v>
      </c>
      <c r="DH7" s="727"/>
      <c r="DI7" s="727"/>
      <c r="DJ7" s="727"/>
      <c r="DK7" s="728"/>
      <c r="DL7" s="726" t="s">
        <v>562</v>
      </c>
      <c r="DM7" s="727"/>
      <c r="DN7" s="727"/>
      <c r="DO7" s="727"/>
      <c r="DP7" s="728"/>
      <c r="DQ7" s="726">
        <v>48</v>
      </c>
      <c r="DR7" s="727"/>
      <c r="DS7" s="727"/>
      <c r="DT7" s="727"/>
      <c r="DU7" s="728"/>
      <c r="DV7" s="729"/>
      <c r="DW7" s="730"/>
      <c r="DX7" s="730"/>
      <c r="DY7" s="730"/>
      <c r="DZ7" s="731"/>
      <c r="EA7" s="217"/>
    </row>
    <row r="8" spans="1:131" s="218" customFormat="1" ht="26.25" customHeight="1" x14ac:dyDescent="0.15">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t="s">
        <v>573</v>
      </c>
      <c r="BS8" s="622" t="s">
        <v>575</v>
      </c>
      <c r="BT8" s="623"/>
      <c r="BU8" s="623"/>
      <c r="BV8" s="623"/>
      <c r="BW8" s="623"/>
      <c r="BX8" s="623"/>
      <c r="BY8" s="623"/>
      <c r="BZ8" s="623"/>
      <c r="CA8" s="623"/>
      <c r="CB8" s="623"/>
      <c r="CC8" s="623"/>
      <c r="CD8" s="623"/>
      <c r="CE8" s="623"/>
      <c r="CF8" s="623"/>
      <c r="CG8" s="644"/>
      <c r="CH8" s="619">
        <v>451</v>
      </c>
      <c r="CI8" s="620"/>
      <c r="CJ8" s="620"/>
      <c r="CK8" s="620"/>
      <c r="CL8" s="621"/>
      <c r="CM8" s="619">
        <v>12955</v>
      </c>
      <c r="CN8" s="620"/>
      <c r="CO8" s="620"/>
      <c r="CP8" s="620"/>
      <c r="CQ8" s="621"/>
      <c r="CR8" s="619">
        <v>12048</v>
      </c>
      <c r="CS8" s="620"/>
      <c r="CT8" s="620"/>
      <c r="CU8" s="620"/>
      <c r="CV8" s="621"/>
      <c r="CW8" s="619">
        <v>2124</v>
      </c>
      <c r="CX8" s="620"/>
      <c r="CY8" s="620"/>
      <c r="CZ8" s="620"/>
      <c r="DA8" s="621"/>
      <c r="DB8" s="619" t="s">
        <v>562</v>
      </c>
      <c r="DC8" s="620"/>
      <c r="DD8" s="620"/>
      <c r="DE8" s="620"/>
      <c r="DF8" s="621"/>
      <c r="DG8" s="619" t="s">
        <v>562</v>
      </c>
      <c r="DH8" s="620"/>
      <c r="DI8" s="620"/>
      <c r="DJ8" s="620"/>
      <c r="DK8" s="621"/>
      <c r="DL8" s="619" t="s">
        <v>562</v>
      </c>
      <c r="DM8" s="620"/>
      <c r="DN8" s="620"/>
      <c r="DO8" s="620"/>
      <c r="DP8" s="621"/>
      <c r="DQ8" s="619" t="s">
        <v>562</v>
      </c>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576</v>
      </c>
      <c r="BT9" s="623"/>
      <c r="BU9" s="623"/>
      <c r="BV9" s="623"/>
      <c r="BW9" s="623"/>
      <c r="BX9" s="623"/>
      <c r="BY9" s="623"/>
      <c r="BZ9" s="623"/>
      <c r="CA9" s="623"/>
      <c r="CB9" s="623"/>
      <c r="CC9" s="623"/>
      <c r="CD9" s="623"/>
      <c r="CE9" s="623"/>
      <c r="CF9" s="623"/>
      <c r="CG9" s="644"/>
      <c r="CH9" s="619">
        <v>-82</v>
      </c>
      <c r="CI9" s="620"/>
      <c r="CJ9" s="620"/>
      <c r="CK9" s="620"/>
      <c r="CL9" s="621"/>
      <c r="CM9" s="619">
        <v>-18</v>
      </c>
      <c r="CN9" s="620"/>
      <c r="CO9" s="620"/>
      <c r="CP9" s="620"/>
      <c r="CQ9" s="621"/>
      <c r="CR9" s="619">
        <v>112</v>
      </c>
      <c r="CS9" s="620"/>
      <c r="CT9" s="620"/>
      <c r="CU9" s="620"/>
      <c r="CV9" s="621"/>
      <c r="CW9" s="619" t="s">
        <v>562</v>
      </c>
      <c r="CX9" s="620"/>
      <c r="CY9" s="620"/>
      <c r="CZ9" s="620"/>
      <c r="DA9" s="621"/>
      <c r="DB9" s="619" t="s">
        <v>562</v>
      </c>
      <c r="DC9" s="620"/>
      <c r="DD9" s="620"/>
      <c r="DE9" s="620"/>
      <c r="DF9" s="621"/>
      <c r="DG9" s="619" t="s">
        <v>562</v>
      </c>
      <c r="DH9" s="620"/>
      <c r="DI9" s="620"/>
      <c r="DJ9" s="620"/>
      <c r="DK9" s="621"/>
      <c r="DL9" s="619" t="s">
        <v>562</v>
      </c>
      <c r="DM9" s="620"/>
      <c r="DN9" s="620"/>
      <c r="DO9" s="620"/>
      <c r="DP9" s="621"/>
      <c r="DQ9" s="619" t="s">
        <v>562</v>
      </c>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375</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376</v>
      </c>
      <c r="B23" s="567" t="s">
        <v>377</v>
      </c>
      <c r="C23" s="568"/>
      <c r="D23" s="568"/>
      <c r="E23" s="568"/>
      <c r="F23" s="568"/>
      <c r="G23" s="568"/>
      <c r="H23" s="568"/>
      <c r="I23" s="568"/>
      <c r="J23" s="568"/>
      <c r="K23" s="568"/>
      <c r="L23" s="568"/>
      <c r="M23" s="568"/>
      <c r="N23" s="568"/>
      <c r="O23" s="568"/>
      <c r="P23" s="578"/>
      <c r="Q23" s="697">
        <v>33612</v>
      </c>
      <c r="R23" s="691"/>
      <c r="S23" s="691"/>
      <c r="T23" s="691"/>
      <c r="U23" s="691"/>
      <c r="V23" s="691">
        <v>33077</v>
      </c>
      <c r="W23" s="691"/>
      <c r="X23" s="691"/>
      <c r="Y23" s="691"/>
      <c r="Z23" s="691"/>
      <c r="AA23" s="691">
        <v>535</v>
      </c>
      <c r="AB23" s="691"/>
      <c r="AC23" s="691"/>
      <c r="AD23" s="691"/>
      <c r="AE23" s="698"/>
      <c r="AF23" s="699">
        <v>476</v>
      </c>
      <c r="AG23" s="691"/>
      <c r="AH23" s="691"/>
      <c r="AI23" s="691"/>
      <c r="AJ23" s="700"/>
      <c r="AK23" s="701"/>
      <c r="AL23" s="702"/>
      <c r="AM23" s="702"/>
      <c r="AN23" s="702"/>
      <c r="AO23" s="702"/>
      <c r="AP23" s="691">
        <v>33866</v>
      </c>
      <c r="AQ23" s="691"/>
      <c r="AR23" s="691"/>
      <c r="AS23" s="691"/>
      <c r="AT23" s="691"/>
      <c r="AU23" s="692"/>
      <c r="AV23" s="692"/>
      <c r="AW23" s="692"/>
      <c r="AX23" s="692"/>
      <c r="AY23" s="693"/>
      <c r="AZ23" s="694" t="s">
        <v>121</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379</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5" t="s">
        <v>383</v>
      </c>
      <c r="AG26" s="638"/>
      <c r="AH26" s="638"/>
      <c r="AI26" s="638"/>
      <c r="AJ26" s="686"/>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388</v>
      </c>
      <c r="C28" s="678"/>
      <c r="D28" s="678"/>
      <c r="E28" s="678"/>
      <c r="F28" s="678"/>
      <c r="G28" s="678"/>
      <c r="H28" s="678"/>
      <c r="I28" s="678"/>
      <c r="J28" s="678"/>
      <c r="K28" s="678"/>
      <c r="L28" s="678"/>
      <c r="M28" s="678"/>
      <c r="N28" s="678"/>
      <c r="O28" s="678"/>
      <c r="P28" s="679"/>
      <c r="Q28" s="680">
        <v>7018</v>
      </c>
      <c r="R28" s="681"/>
      <c r="S28" s="681"/>
      <c r="T28" s="681"/>
      <c r="U28" s="681"/>
      <c r="V28" s="681">
        <v>6855</v>
      </c>
      <c r="W28" s="681"/>
      <c r="X28" s="681"/>
      <c r="Y28" s="681"/>
      <c r="Z28" s="681"/>
      <c r="AA28" s="681">
        <v>163</v>
      </c>
      <c r="AB28" s="681"/>
      <c r="AC28" s="681"/>
      <c r="AD28" s="681"/>
      <c r="AE28" s="682"/>
      <c r="AF28" s="683">
        <v>163</v>
      </c>
      <c r="AG28" s="681"/>
      <c r="AH28" s="681"/>
      <c r="AI28" s="681"/>
      <c r="AJ28" s="684"/>
      <c r="AK28" s="672">
        <v>802</v>
      </c>
      <c r="AL28" s="673"/>
      <c r="AM28" s="673"/>
      <c r="AN28" s="673"/>
      <c r="AO28" s="673"/>
      <c r="AP28" s="673" t="s">
        <v>562</v>
      </c>
      <c r="AQ28" s="673"/>
      <c r="AR28" s="673"/>
      <c r="AS28" s="673"/>
      <c r="AT28" s="673"/>
      <c r="AU28" s="673" t="s">
        <v>562</v>
      </c>
      <c r="AV28" s="673"/>
      <c r="AW28" s="673"/>
      <c r="AX28" s="673"/>
      <c r="AY28" s="673"/>
      <c r="AZ28" s="674" t="s">
        <v>562</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389</v>
      </c>
      <c r="C29" s="661"/>
      <c r="D29" s="661"/>
      <c r="E29" s="661"/>
      <c r="F29" s="661"/>
      <c r="G29" s="661"/>
      <c r="H29" s="661"/>
      <c r="I29" s="661"/>
      <c r="J29" s="661"/>
      <c r="K29" s="661"/>
      <c r="L29" s="661"/>
      <c r="M29" s="661"/>
      <c r="N29" s="661"/>
      <c r="O29" s="661"/>
      <c r="P29" s="662"/>
      <c r="Q29" s="668">
        <v>6790</v>
      </c>
      <c r="R29" s="669"/>
      <c r="S29" s="669"/>
      <c r="T29" s="669"/>
      <c r="U29" s="669"/>
      <c r="V29" s="669">
        <v>6687</v>
      </c>
      <c r="W29" s="669"/>
      <c r="X29" s="669"/>
      <c r="Y29" s="669"/>
      <c r="Z29" s="669"/>
      <c r="AA29" s="669">
        <v>103</v>
      </c>
      <c r="AB29" s="669"/>
      <c r="AC29" s="669"/>
      <c r="AD29" s="669"/>
      <c r="AE29" s="670"/>
      <c r="AF29" s="665">
        <v>103</v>
      </c>
      <c r="AG29" s="666"/>
      <c r="AH29" s="666"/>
      <c r="AI29" s="666"/>
      <c r="AJ29" s="667"/>
      <c r="AK29" s="610">
        <v>1193</v>
      </c>
      <c r="AL29" s="601"/>
      <c r="AM29" s="601"/>
      <c r="AN29" s="601"/>
      <c r="AO29" s="601"/>
      <c r="AP29" s="601" t="s">
        <v>562</v>
      </c>
      <c r="AQ29" s="601"/>
      <c r="AR29" s="601"/>
      <c r="AS29" s="601"/>
      <c r="AT29" s="601"/>
      <c r="AU29" s="601" t="s">
        <v>562</v>
      </c>
      <c r="AV29" s="601"/>
      <c r="AW29" s="601"/>
      <c r="AX29" s="601"/>
      <c r="AY29" s="601"/>
      <c r="AZ29" s="671" t="s">
        <v>562</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390</v>
      </c>
      <c r="C30" s="661"/>
      <c r="D30" s="661"/>
      <c r="E30" s="661"/>
      <c r="F30" s="661"/>
      <c r="G30" s="661"/>
      <c r="H30" s="661"/>
      <c r="I30" s="661"/>
      <c r="J30" s="661"/>
      <c r="K30" s="661"/>
      <c r="L30" s="661"/>
      <c r="M30" s="661"/>
      <c r="N30" s="661"/>
      <c r="O30" s="661"/>
      <c r="P30" s="662"/>
      <c r="Q30" s="668">
        <v>1332</v>
      </c>
      <c r="R30" s="669"/>
      <c r="S30" s="669"/>
      <c r="T30" s="669"/>
      <c r="U30" s="669"/>
      <c r="V30" s="669">
        <v>1331</v>
      </c>
      <c r="W30" s="669"/>
      <c r="X30" s="669"/>
      <c r="Y30" s="669"/>
      <c r="Z30" s="669"/>
      <c r="AA30" s="669">
        <v>2</v>
      </c>
      <c r="AB30" s="669"/>
      <c r="AC30" s="669"/>
      <c r="AD30" s="669"/>
      <c r="AE30" s="670"/>
      <c r="AF30" s="665">
        <v>2</v>
      </c>
      <c r="AG30" s="666"/>
      <c r="AH30" s="666"/>
      <c r="AI30" s="666"/>
      <c r="AJ30" s="667"/>
      <c r="AK30" s="610">
        <v>337</v>
      </c>
      <c r="AL30" s="601"/>
      <c r="AM30" s="601"/>
      <c r="AN30" s="601"/>
      <c r="AO30" s="601"/>
      <c r="AP30" s="601" t="s">
        <v>562</v>
      </c>
      <c r="AQ30" s="601"/>
      <c r="AR30" s="601"/>
      <c r="AS30" s="601"/>
      <c r="AT30" s="601"/>
      <c r="AU30" s="601" t="s">
        <v>562</v>
      </c>
      <c r="AV30" s="601"/>
      <c r="AW30" s="601"/>
      <c r="AX30" s="601"/>
      <c r="AY30" s="601"/>
      <c r="AZ30" s="671" t="s">
        <v>562</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391</v>
      </c>
      <c r="C31" s="661"/>
      <c r="D31" s="661"/>
      <c r="E31" s="661"/>
      <c r="F31" s="661"/>
      <c r="G31" s="661"/>
      <c r="H31" s="661"/>
      <c r="I31" s="661"/>
      <c r="J31" s="661"/>
      <c r="K31" s="661"/>
      <c r="L31" s="661"/>
      <c r="M31" s="661"/>
      <c r="N31" s="661"/>
      <c r="O31" s="661"/>
      <c r="P31" s="662"/>
      <c r="Q31" s="668">
        <v>67</v>
      </c>
      <c r="R31" s="669"/>
      <c r="S31" s="669"/>
      <c r="T31" s="669"/>
      <c r="U31" s="669"/>
      <c r="V31" s="669">
        <v>9</v>
      </c>
      <c r="W31" s="669"/>
      <c r="X31" s="669"/>
      <c r="Y31" s="669"/>
      <c r="Z31" s="669"/>
      <c r="AA31" s="669">
        <v>58</v>
      </c>
      <c r="AB31" s="669"/>
      <c r="AC31" s="669"/>
      <c r="AD31" s="669"/>
      <c r="AE31" s="670"/>
      <c r="AF31" s="665">
        <v>58</v>
      </c>
      <c r="AG31" s="666"/>
      <c r="AH31" s="666"/>
      <c r="AI31" s="666"/>
      <c r="AJ31" s="667"/>
      <c r="AK31" s="610" t="s">
        <v>562</v>
      </c>
      <c r="AL31" s="601"/>
      <c r="AM31" s="601"/>
      <c r="AN31" s="601"/>
      <c r="AO31" s="601"/>
      <c r="AP31" s="601" t="s">
        <v>562</v>
      </c>
      <c r="AQ31" s="601"/>
      <c r="AR31" s="601"/>
      <c r="AS31" s="601"/>
      <c r="AT31" s="601"/>
      <c r="AU31" s="601" t="s">
        <v>562</v>
      </c>
      <c r="AV31" s="601"/>
      <c r="AW31" s="601"/>
      <c r="AX31" s="601"/>
      <c r="AY31" s="601"/>
      <c r="AZ31" s="671" t="s">
        <v>562</v>
      </c>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392</v>
      </c>
      <c r="C32" s="661"/>
      <c r="D32" s="661"/>
      <c r="E32" s="661"/>
      <c r="F32" s="661"/>
      <c r="G32" s="661"/>
      <c r="H32" s="661"/>
      <c r="I32" s="661"/>
      <c r="J32" s="661"/>
      <c r="K32" s="661"/>
      <c r="L32" s="661"/>
      <c r="M32" s="661"/>
      <c r="N32" s="661"/>
      <c r="O32" s="661"/>
      <c r="P32" s="662"/>
      <c r="Q32" s="668">
        <v>24654</v>
      </c>
      <c r="R32" s="669"/>
      <c r="S32" s="669"/>
      <c r="T32" s="669"/>
      <c r="U32" s="669"/>
      <c r="V32" s="669">
        <v>25297</v>
      </c>
      <c r="W32" s="669"/>
      <c r="X32" s="669"/>
      <c r="Y32" s="669"/>
      <c r="Z32" s="669"/>
      <c r="AA32" s="669">
        <v>-643</v>
      </c>
      <c r="AB32" s="669"/>
      <c r="AC32" s="669"/>
      <c r="AD32" s="669"/>
      <c r="AE32" s="670"/>
      <c r="AF32" s="665">
        <v>-643</v>
      </c>
      <c r="AG32" s="666"/>
      <c r="AH32" s="666"/>
      <c r="AI32" s="666"/>
      <c r="AJ32" s="667"/>
      <c r="AK32" s="610">
        <v>23</v>
      </c>
      <c r="AL32" s="601"/>
      <c r="AM32" s="601"/>
      <c r="AN32" s="601"/>
      <c r="AO32" s="601"/>
      <c r="AP32" s="601" t="s">
        <v>562</v>
      </c>
      <c r="AQ32" s="601"/>
      <c r="AR32" s="601"/>
      <c r="AS32" s="601"/>
      <c r="AT32" s="601"/>
      <c r="AU32" s="601" t="s">
        <v>562</v>
      </c>
      <c r="AV32" s="601"/>
      <c r="AW32" s="601"/>
      <c r="AX32" s="601"/>
      <c r="AY32" s="601"/>
      <c r="AZ32" s="671" t="s">
        <v>562</v>
      </c>
      <c r="BA32" s="671"/>
      <c r="BB32" s="671"/>
      <c r="BC32" s="671"/>
      <c r="BD32" s="671"/>
      <c r="BE32" s="602"/>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t="s">
        <v>393</v>
      </c>
      <c r="C33" s="661"/>
      <c r="D33" s="661"/>
      <c r="E33" s="661"/>
      <c r="F33" s="661"/>
      <c r="G33" s="661"/>
      <c r="H33" s="661"/>
      <c r="I33" s="661"/>
      <c r="J33" s="661"/>
      <c r="K33" s="661"/>
      <c r="L33" s="661"/>
      <c r="M33" s="661"/>
      <c r="N33" s="661"/>
      <c r="O33" s="661"/>
      <c r="P33" s="662"/>
      <c r="Q33" s="668">
        <v>1490</v>
      </c>
      <c r="R33" s="669"/>
      <c r="S33" s="669"/>
      <c r="T33" s="669"/>
      <c r="U33" s="669"/>
      <c r="V33" s="669">
        <v>1373</v>
      </c>
      <c r="W33" s="669"/>
      <c r="X33" s="669"/>
      <c r="Y33" s="669"/>
      <c r="Z33" s="669"/>
      <c r="AA33" s="669">
        <v>117</v>
      </c>
      <c r="AB33" s="669"/>
      <c r="AC33" s="669"/>
      <c r="AD33" s="669"/>
      <c r="AE33" s="670"/>
      <c r="AF33" s="665">
        <v>1504</v>
      </c>
      <c r="AG33" s="666"/>
      <c r="AH33" s="666"/>
      <c r="AI33" s="666"/>
      <c r="AJ33" s="667"/>
      <c r="AK33" s="610">
        <v>110</v>
      </c>
      <c r="AL33" s="601"/>
      <c r="AM33" s="601"/>
      <c r="AN33" s="601"/>
      <c r="AO33" s="601"/>
      <c r="AP33" s="601">
        <v>4596</v>
      </c>
      <c r="AQ33" s="601"/>
      <c r="AR33" s="601"/>
      <c r="AS33" s="601"/>
      <c r="AT33" s="601"/>
      <c r="AU33" s="601">
        <v>69</v>
      </c>
      <c r="AV33" s="601"/>
      <c r="AW33" s="601"/>
      <c r="AX33" s="601"/>
      <c r="AY33" s="601"/>
      <c r="AZ33" s="671" t="s">
        <v>562</v>
      </c>
      <c r="BA33" s="671"/>
      <c r="BB33" s="671"/>
      <c r="BC33" s="671"/>
      <c r="BD33" s="671"/>
      <c r="BE33" s="602" t="s">
        <v>394</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t="s">
        <v>395</v>
      </c>
      <c r="C34" s="661"/>
      <c r="D34" s="661"/>
      <c r="E34" s="661"/>
      <c r="F34" s="661"/>
      <c r="G34" s="661"/>
      <c r="H34" s="661"/>
      <c r="I34" s="661"/>
      <c r="J34" s="661"/>
      <c r="K34" s="661"/>
      <c r="L34" s="661"/>
      <c r="M34" s="661"/>
      <c r="N34" s="661"/>
      <c r="O34" s="661"/>
      <c r="P34" s="662"/>
      <c r="Q34" s="668">
        <v>261</v>
      </c>
      <c r="R34" s="669"/>
      <c r="S34" s="669"/>
      <c r="T34" s="669"/>
      <c r="U34" s="669"/>
      <c r="V34" s="669">
        <v>212</v>
      </c>
      <c r="W34" s="669"/>
      <c r="X34" s="669"/>
      <c r="Y34" s="669"/>
      <c r="Z34" s="669"/>
      <c r="AA34" s="669">
        <v>49</v>
      </c>
      <c r="AB34" s="669"/>
      <c r="AC34" s="669"/>
      <c r="AD34" s="669"/>
      <c r="AE34" s="670"/>
      <c r="AF34" s="665">
        <v>1131</v>
      </c>
      <c r="AG34" s="666"/>
      <c r="AH34" s="666"/>
      <c r="AI34" s="666"/>
      <c r="AJ34" s="667"/>
      <c r="AK34" s="610">
        <v>0</v>
      </c>
      <c r="AL34" s="601"/>
      <c r="AM34" s="601"/>
      <c r="AN34" s="601"/>
      <c r="AO34" s="601"/>
      <c r="AP34" s="601">
        <v>44</v>
      </c>
      <c r="AQ34" s="601"/>
      <c r="AR34" s="601"/>
      <c r="AS34" s="601"/>
      <c r="AT34" s="601"/>
      <c r="AU34" s="601" t="s">
        <v>562</v>
      </c>
      <c r="AV34" s="601"/>
      <c r="AW34" s="601"/>
      <c r="AX34" s="601"/>
      <c r="AY34" s="601"/>
      <c r="AZ34" s="671" t="s">
        <v>562</v>
      </c>
      <c r="BA34" s="671"/>
      <c r="BB34" s="671"/>
      <c r="BC34" s="671"/>
      <c r="BD34" s="671"/>
      <c r="BE34" s="602" t="s">
        <v>394</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t="s">
        <v>396</v>
      </c>
      <c r="C35" s="661"/>
      <c r="D35" s="661"/>
      <c r="E35" s="661"/>
      <c r="F35" s="661"/>
      <c r="G35" s="661"/>
      <c r="H35" s="661"/>
      <c r="I35" s="661"/>
      <c r="J35" s="661"/>
      <c r="K35" s="661"/>
      <c r="L35" s="661"/>
      <c r="M35" s="661"/>
      <c r="N35" s="661"/>
      <c r="O35" s="661"/>
      <c r="P35" s="662"/>
      <c r="Q35" s="668">
        <v>4959</v>
      </c>
      <c r="R35" s="669"/>
      <c r="S35" s="669"/>
      <c r="T35" s="669"/>
      <c r="U35" s="669"/>
      <c r="V35" s="669">
        <v>5284</v>
      </c>
      <c r="W35" s="669"/>
      <c r="X35" s="669"/>
      <c r="Y35" s="669"/>
      <c r="Z35" s="669"/>
      <c r="AA35" s="669">
        <v>-325</v>
      </c>
      <c r="AB35" s="669"/>
      <c r="AC35" s="669"/>
      <c r="AD35" s="669"/>
      <c r="AE35" s="670"/>
      <c r="AF35" s="665">
        <v>796</v>
      </c>
      <c r="AG35" s="666"/>
      <c r="AH35" s="666"/>
      <c r="AI35" s="666"/>
      <c r="AJ35" s="667"/>
      <c r="AK35" s="610">
        <v>536</v>
      </c>
      <c r="AL35" s="601"/>
      <c r="AM35" s="601"/>
      <c r="AN35" s="601"/>
      <c r="AO35" s="601"/>
      <c r="AP35" s="601">
        <v>3814</v>
      </c>
      <c r="AQ35" s="601"/>
      <c r="AR35" s="601"/>
      <c r="AS35" s="601"/>
      <c r="AT35" s="601"/>
      <c r="AU35" s="601">
        <v>2018</v>
      </c>
      <c r="AV35" s="601"/>
      <c r="AW35" s="601"/>
      <c r="AX35" s="601"/>
      <c r="AY35" s="601"/>
      <c r="AZ35" s="671" t="s">
        <v>562</v>
      </c>
      <c r="BA35" s="671"/>
      <c r="BB35" s="671"/>
      <c r="BC35" s="671"/>
      <c r="BD35" s="671"/>
      <c r="BE35" s="602" t="s">
        <v>394</v>
      </c>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t="s">
        <v>397</v>
      </c>
      <c r="C36" s="661"/>
      <c r="D36" s="661"/>
      <c r="E36" s="661"/>
      <c r="F36" s="661"/>
      <c r="G36" s="661"/>
      <c r="H36" s="661"/>
      <c r="I36" s="661"/>
      <c r="J36" s="661"/>
      <c r="K36" s="661"/>
      <c r="L36" s="661"/>
      <c r="M36" s="661"/>
      <c r="N36" s="661"/>
      <c r="O36" s="661"/>
      <c r="P36" s="662"/>
      <c r="Q36" s="668">
        <v>1835</v>
      </c>
      <c r="R36" s="669"/>
      <c r="S36" s="669"/>
      <c r="T36" s="669"/>
      <c r="U36" s="669"/>
      <c r="V36" s="669">
        <v>1835</v>
      </c>
      <c r="W36" s="669"/>
      <c r="X36" s="669"/>
      <c r="Y36" s="669"/>
      <c r="Z36" s="669"/>
      <c r="AA36" s="669">
        <v>0</v>
      </c>
      <c r="AB36" s="669"/>
      <c r="AC36" s="669"/>
      <c r="AD36" s="669"/>
      <c r="AE36" s="670"/>
      <c r="AF36" s="665">
        <v>245</v>
      </c>
      <c r="AG36" s="666"/>
      <c r="AH36" s="666"/>
      <c r="AI36" s="666"/>
      <c r="AJ36" s="667"/>
      <c r="AK36" s="610">
        <v>980</v>
      </c>
      <c r="AL36" s="601"/>
      <c r="AM36" s="601"/>
      <c r="AN36" s="601"/>
      <c r="AO36" s="601"/>
      <c r="AP36" s="601">
        <v>13582</v>
      </c>
      <c r="AQ36" s="601"/>
      <c r="AR36" s="601"/>
      <c r="AS36" s="601"/>
      <c r="AT36" s="601"/>
      <c r="AU36" s="601">
        <v>9575</v>
      </c>
      <c r="AV36" s="601"/>
      <c r="AW36" s="601"/>
      <c r="AX36" s="601"/>
      <c r="AY36" s="601"/>
      <c r="AZ36" s="671" t="s">
        <v>562</v>
      </c>
      <c r="BA36" s="671"/>
      <c r="BB36" s="671"/>
      <c r="BC36" s="671"/>
      <c r="BD36" s="671"/>
      <c r="BE36" s="602" t="s">
        <v>394</v>
      </c>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376</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3359</v>
      </c>
      <c r="AG63" s="589"/>
      <c r="AH63" s="589"/>
      <c r="AI63" s="589"/>
      <c r="AJ63" s="652"/>
      <c r="AK63" s="653"/>
      <c r="AL63" s="593"/>
      <c r="AM63" s="593"/>
      <c r="AN63" s="593"/>
      <c r="AO63" s="593"/>
      <c r="AP63" s="589">
        <v>22036</v>
      </c>
      <c r="AQ63" s="589"/>
      <c r="AR63" s="589"/>
      <c r="AS63" s="589"/>
      <c r="AT63" s="589"/>
      <c r="AU63" s="589">
        <v>11662</v>
      </c>
      <c r="AV63" s="589"/>
      <c r="AW63" s="589"/>
      <c r="AX63" s="589"/>
      <c r="AY63" s="589"/>
      <c r="AZ63" s="647"/>
      <c r="BA63" s="647"/>
      <c r="BB63" s="647"/>
      <c r="BC63" s="647"/>
      <c r="BD63" s="647"/>
      <c r="BE63" s="590"/>
      <c r="BF63" s="590"/>
      <c r="BG63" s="590"/>
      <c r="BH63" s="590"/>
      <c r="BI63" s="591"/>
      <c r="BJ63" s="648" t="s">
        <v>121</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401</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402</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563</v>
      </c>
      <c r="C68" s="616"/>
      <c r="D68" s="616"/>
      <c r="E68" s="616"/>
      <c r="F68" s="616"/>
      <c r="G68" s="616"/>
      <c r="H68" s="616"/>
      <c r="I68" s="616"/>
      <c r="J68" s="616"/>
      <c r="K68" s="616"/>
      <c r="L68" s="616"/>
      <c r="M68" s="616"/>
      <c r="N68" s="616"/>
      <c r="O68" s="616"/>
      <c r="P68" s="617"/>
      <c r="Q68" s="618">
        <v>416</v>
      </c>
      <c r="R68" s="612"/>
      <c r="S68" s="612"/>
      <c r="T68" s="612"/>
      <c r="U68" s="612"/>
      <c r="V68" s="612">
        <v>411</v>
      </c>
      <c r="W68" s="612"/>
      <c r="X68" s="612"/>
      <c r="Y68" s="612"/>
      <c r="Z68" s="612"/>
      <c r="AA68" s="612">
        <v>5</v>
      </c>
      <c r="AB68" s="612"/>
      <c r="AC68" s="612"/>
      <c r="AD68" s="612"/>
      <c r="AE68" s="612"/>
      <c r="AF68" s="612">
        <v>5</v>
      </c>
      <c r="AG68" s="612"/>
      <c r="AH68" s="612"/>
      <c r="AI68" s="612"/>
      <c r="AJ68" s="612"/>
      <c r="AK68" s="612">
        <v>305</v>
      </c>
      <c r="AL68" s="612"/>
      <c r="AM68" s="612"/>
      <c r="AN68" s="612"/>
      <c r="AO68" s="612"/>
      <c r="AP68" s="612" t="s">
        <v>562</v>
      </c>
      <c r="AQ68" s="612"/>
      <c r="AR68" s="612"/>
      <c r="AS68" s="612"/>
      <c r="AT68" s="612"/>
      <c r="AU68" s="612" t="s">
        <v>562</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564</v>
      </c>
      <c r="C69" s="605"/>
      <c r="D69" s="605"/>
      <c r="E69" s="605"/>
      <c r="F69" s="605"/>
      <c r="G69" s="605"/>
      <c r="H69" s="605"/>
      <c r="I69" s="605"/>
      <c r="J69" s="605"/>
      <c r="K69" s="605"/>
      <c r="L69" s="605"/>
      <c r="M69" s="605"/>
      <c r="N69" s="605"/>
      <c r="O69" s="605"/>
      <c r="P69" s="606"/>
      <c r="Q69" s="607">
        <v>793</v>
      </c>
      <c r="R69" s="601"/>
      <c r="S69" s="601"/>
      <c r="T69" s="601"/>
      <c r="U69" s="601"/>
      <c r="V69" s="601">
        <v>785</v>
      </c>
      <c r="W69" s="601"/>
      <c r="X69" s="601"/>
      <c r="Y69" s="601"/>
      <c r="Z69" s="601"/>
      <c r="AA69" s="601">
        <v>8</v>
      </c>
      <c r="AB69" s="601"/>
      <c r="AC69" s="601"/>
      <c r="AD69" s="601"/>
      <c r="AE69" s="601"/>
      <c r="AF69" s="601">
        <v>8</v>
      </c>
      <c r="AG69" s="601"/>
      <c r="AH69" s="601"/>
      <c r="AI69" s="601"/>
      <c r="AJ69" s="601"/>
      <c r="AK69" s="601">
        <v>6</v>
      </c>
      <c r="AL69" s="601"/>
      <c r="AM69" s="601"/>
      <c r="AN69" s="601"/>
      <c r="AO69" s="601"/>
      <c r="AP69" s="601" t="s">
        <v>562</v>
      </c>
      <c r="AQ69" s="601"/>
      <c r="AR69" s="601"/>
      <c r="AS69" s="601"/>
      <c r="AT69" s="601"/>
      <c r="AU69" s="601" t="s">
        <v>562</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565</v>
      </c>
      <c r="C70" s="605"/>
      <c r="D70" s="605"/>
      <c r="E70" s="605"/>
      <c r="F70" s="605"/>
      <c r="G70" s="605"/>
      <c r="H70" s="605"/>
      <c r="I70" s="605"/>
      <c r="J70" s="605"/>
      <c r="K70" s="605"/>
      <c r="L70" s="605"/>
      <c r="M70" s="605"/>
      <c r="N70" s="605"/>
      <c r="O70" s="605"/>
      <c r="P70" s="606"/>
      <c r="Q70" s="607">
        <v>201</v>
      </c>
      <c r="R70" s="601"/>
      <c r="S70" s="601"/>
      <c r="T70" s="601"/>
      <c r="U70" s="601"/>
      <c r="V70" s="601">
        <v>197</v>
      </c>
      <c r="W70" s="601"/>
      <c r="X70" s="601"/>
      <c r="Y70" s="601"/>
      <c r="Z70" s="601"/>
      <c r="AA70" s="601">
        <v>4</v>
      </c>
      <c r="AB70" s="601"/>
      <c r="AC70" s="601"/>
      <c r="AD70" s="601"/>
      <c r="AE70" s="601"/>
      <c r="AF70" s="601">
        <v>4</v>
      </c>
      <c r="AG70" s="601"/>
      <c r="AH70" s="601"/>
      <c r="AI70" s="601"/>
      <c r="AJ70" s="601"/>
      <c r="AK70" s="601" t="s">
        <v>562</v>
      </c>
      <c r="AL70" s="601"/>
      <c r="AM70" s="601"/>
      <c r="AN70" s="601"/>
      <c r="AO70" s="601"/>
      <c r="AP70" s="601" t="s">
        <v>562</v>
      </c>
      <c r="AQ70" s="601"/>
      <c r="AR70" s="601"/>
      <c r="AS70" s="601"/>
      <c r="AT70" s="601"/>
      <c r="AU70" s="601" t="s">
        <v>562</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566</v>
      </c>
      <c r="C71" s="605"/>
      <c r="D71" s="605"/>
      <c r="E71" s="605"/>
      <c r="F71" s="605"/>
      <c r="G71" s="605"/>
      <c r="H71" s="605"/>
      <c r="I71" s="605"/>
      <c r="J71" s="605"/>
      <c r="K71" s="605"/>
      <c r="L71" s="605"/>
      <c r="M71" s="605"/>
      <c r="N71" s="605"/>
      <c r="O71" s="605"/>
      <c r="P71" s="606"/>
      <c r="Q71" s="607">
        <v>26</v>
      </c>
      <c r="R71" s="601"/>
      <c r="S71" s="601"/>
      <c r="T71" s="601"/>
      <c r="U71" s="601"/>
      <c r="V71" s="601">
        <v>26</v>
      </c>
      <c r="W71" s="601"/>
      <c r="X71" s="601"/>
      <c r="Y71" s="601"/>
      <c r="Z71" s="601"/>
      <c r="AA71" s="601">
        <v>0</v>
      </c>
      <c r="AB71" s="601"/>
      <c r="AC71" s="601"/>
      <c r="AD71" s="601"/>
      <c r="AE71" s="601"/>
      <c r="AF71" s="601">
        <v>0</v>
      </c>
      <c r="AG71" s="601"/>
      <c r="AH71" s="601"/>
      <c r="AI71" s="601"/>
      <c r="AJ71" s="601"/>
      <c r="AK71" s="601">
        <v>11</v>
      </c>
      <c r="AL71" s="601"/>
      <c r="AM71" s="601"/>
      <c r="AN71" s="601"/>
      <c r="AO71" s="601"/>
      <c r="AP71" s="601" t="s">
        <v>562</v>
      </c>
      <c r="AQ71" s="601"/>
      <c r="AR71" s="601"/>
      <c r="AS71" s="601"/>
      <c r="AT71" s="601"/>
      <c r="AU71" s="601" t="s">
        <v>562</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567</v>
      </c>
      <c r="C72" s="605"/>
      <c r="D72" s="605"/>
      <c r="E72" s="605"/>
      <c r="F72" s="605"/>
      <c r="G72" s="605"/>
      <c r="H72" s="605"/>
      <c r="I72" s="605"/>
      <c r="J72" s="605"/>
      <c r="K72" s="605"/>
      <c r="L72" s="605"/>
      <c r="M72" s="605"/>
      <c r="N72" s="605"/>
      <c r="O72" s="605"/>
      <c r="P72" s="606"/>
      <c r="Q72" s="607">
        <v>23</v>
      </c>
      <c r="R72" s="601"/>
      <c r="S72" s="601"/>
      <c r="T72" s="601"/>
      <c r="U72" s="601"/>
      <c r="V72" s="601">
        <v>13</v>
      </c>
      <c r="W72" s="601"/>
      <c r="X72" s="601"/>
      <c r="Y72" s="601"/>
      <c r="Z72" s="601"/>
      <c r="AA72" s="601">
        <v>10</v>
      </c>
      <c r="AB72" s="601"/>
      <c r="AC72" s="601"/>
      <c r="AD72" s="601"/>
      <c r="AE72" s="601"/>
      <c r="AF72" s="601">
        <v>10</v>
      </c>
      <c r="AG72" s="601"/>
      <c r="AH72" s="601"/>
      <c r="AI72" s="601"/>
      <c r="AJ72" s="601"/>
      <c r="AK72" s="601" t="s">
        <v>562</v>
      </c>
      <c r="AL72" s="601"/>
      <c r="AM72" s="601"/>
      <c r="AN72" s="601"/>
      <c r="AO72" s="601"/>
      <c r="AP72" s="601" t="s">
        <v>562</v>
      </c>
      <c r="AQ72" s="601"/>
      <c r="AR72" s="601"/>
      <c r="AS72" s="601"/>
      <c r="AT72" s="601"/>
      <c r="AU72" s="601" t="s">
        <v>562</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568</v>
      </c>
      <c r="C73" s="605"/>
      <c r="D73" s="605"/>
      <c r="E73" s="605"/>
      <c r="F73" s="605"/>
      <c r="G73" s="605"/>
      <c r="H73" s="605"/>
      <c r="I73" s="605"/>
      <c r="J73" s="605"/>
      <c r="K73" s="605"/>
      <c r="L73" s="605"/>
      <c r="M73" s="605"/>
      <c r="N73" s="605"/>
      <c r="O73" s="605"/>
      <c r="P73" s="606"/>
      <c r="Q73" s="607">
        <v>24</v>
      </c>
      <c r="R73" s="601"/>
      <c r="S73" s="601"/>
      <c r="T73" s="601"/>
      <c r="U73" s="601"/>
      <c r="V73" s="601">
        <v>24</v>
      </c>
      <c r="W73" s="601"/>
      <c r="X73" s="601"/>
      <c r="Y73" s="601"/>
      <c r="Z73" s="601"/>
      <c r="AA73" s="601">
        <v>0</v>
      </c>
      <c r="AB73" s="601"/>
      <c r="AC73" s="601"/>
      <c r="AD73" s="601"/>
      <c r="AE73" s="601"/>
      <c r="AF73" s="601">
        <v>0</v>
      </c>
      <c r="AG73" s="601"/>
      <c r="AH73" s="601"/>
      <c r="AI73" s="601"/>
      <c r="AJ73" s="601"/>
      <c r="AK73" s="601">
        <v>4</v>
      </c>
      <c r="AL73" s="601"/>
      <c r="AM73" s="601"/>
      <c r="AN73" s="601"/>
      <c r="AO73" s="601"/>
      <c r="AP73" s="601" t="s">
        <v>562</v>
      </c>
      <c r="AQ73" s="601"/>
      <c r="AR73" s="601"/>
      <c r="AS73" s="601"/>
      <c r="AT73" s="601"/>
      <c r="AU73" s="601" t="s">
        <v>562</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569</v>
      </c>
      <c r="C74" s="605"/>
      <c r="D74" s="605"/>
      <c r="E74" s="605"/>
      <c r="F74" s="605"/>
      <c r="G74" s="605"/>
      <c r="H74" s="605"/>
      <c r="I74" s="605"/>
      <c r="J74" s="605"/>
      <c r="K74" s="605"/>
      <c r="L74" s="605"/>
      <c r="M74" s="605"/>
      <c r="N74" s="605"/>
      <c r="O74" s="605"/>
      <c r="P74" s="606"/>
      <c r="Q74" s="607">
        <v>422</v>
      </c>
      <c r="R74" s="601"/>
      <c r="S74" s="601"/>
      <c r="T74" s="601"/>
      <c r="U74" s="601"/>
      <c r="V74" s="601">
        <v>422</v>
      </c>
      <c r="W74" s="601"/>
      <c r="X74" s="601"/>
      <c r="Y74" s="601"/>
      <c r="Z74" s="601"/>
      <c r="AA74" s="601" t="s">
        <v>562</v>
      </c>
      <c r="AB74" s="601"/>
      <c r="AC74" s="601"/>
      <c r="AD74" s="601"/>
      <c r="AE74" s="601"/>
      <c r="AF74" s="601" t="s">
        <v>562</v>
      </c>
      <c r="AG74" s="601"/>
      <c r="AH74" s="601"/>
      <c r="AI74" s="601"/>
      <c r="AJ74" s="601"/>
      <c r="AK74" s="601">
        <v>16</v>
      </c>
      <c r="AL74" s="601"/>
      <c r="AM74" s="601"/>
      <c r="AN74" s="601"/>
      <c r="AO74" s="601"/>
      <c r="AP74" s="601" t="s">
        <v>562</v>
      </c>
      <c r="AQ74" s="601"/>
      <c r="AR74" s="601"/>
      <c r="AS74" s="601"/>
      <c r="AT74" s="601"/>
      <c r="AU74" s="601" t="s">
        <v>562</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570</v>
      </c>
      <c r="C75" s="605"/>
      <c r="D75" s="605"/>
      <c r="E75" s="605"/>
      <c r="F75" s="605"/>
      <c r="G75" s="605"/>
      <c r="H75" s="605"/>
      <c r="I75" s="605"/>
      <c r="J75" s="605"/>
      <c r="K75" s="605"/>
      <c r="L75" s="605"/>
      <c r="M75" s="605"/>
      <c r="N75" s="605"/>
      <c r="O75" s="605"/>
      <c r="P75" s="606"/>
      <c r="Q75" s="608">
        <v>73</v>
      </c>
      <c r="R75" s="609"/>
      <c r="S75" s="609"/>
      <c r="T75" s="609"/>
      <c r="U75" s="610"/>
      <c r="V75" s="611">
        <v>67</v>
      </c>
      <c r="W75" s="609"/>
      <c r="X75" s="609"/>
      <c r="Y75" s="609"/>
      <c r="Z75" s="610"/>
      <c r="AA75" s="611">
        <v>6</v>
      </c>
      <c r="AB75" s="609"/>
      <c r="AC75" s="609"/>
      <c r="AD75" s="609"/>
      <c r="AE75" s="610"/>
      <c r="AF75" s="611">
        <v>6</v>
      </c>
      <c r="AG75" s="609"/>
      <c r="AH75" s="609"/>
      <c r="AI75" s="609"/>
      <c r="AJ75" s="610"/>
      <c r="AK75" s="611">
        <v>0</v>
      </c>
      <c r="AL75" s="609"/>
      <c r="AM75" s="609"/>
      <c r="AN75" s="609"/>
      <c r="AO75" s="610"/>
      <c r="AP75" s="611" t="s">
        <v>562</v>
      </c>
      <c r="AQ75" s="609"/>
      <c r="AR75" s="609"/>
      <c r="AS75" s="609"/>
      <c r="AT75" s="610"/>
      <c r="AU75" s="611" t="s">
        <v>562</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t="s">
        <v>571</v>
      </c>
      <c r="C76" s="605"/>
      <c r="D76" s="605"/>
      <c r="E76" s="605"/>
      <c r="F76" s="605"/>
      <c r="G76" s="605"/>
      <c r="H76" s="605"/>
      <c r="I76" s="605"/>
      <c r="J76" s="605"/>
      <c r="K76" s="605"/>
      <c r="L76" s="605"/>
      <c r="M76" s="605"/>
      <c r="N76" s="605"/>
      <c r="O76" s="605"/>
      <c r="P76" s="606"/>
      <c r="Q76" s="608">
        <v>259767</v>
      </c>
      <c r="R76" s="609"/>
      <c r="S76" s="609"/>
      <c r="T76" s="609"/>
      <c r="U76" s="610"/>
      <c r="V76" s="611">
        <v>257517</v>
      </c>
      <c r="W76" s="609"/>
      <c r="X76" s="609"/>
      <c r="Y76" s="609"/>
      <c r="Z76" s="610"/>
      <c r="AA76" s="611">
        <v>2250</v>
      </c>
      <c r="AB76" s="609"/>
      <c r="AC76" s="609"/>
      <c r="AD76" s="609"/>
      <c r="AE76" s="610"/>
      <c r="AF76" s="611">
        <v>2250</v>
      </c>
      <c r="AG76" s="609"/>
      <c r="AH76" s="609"/>
      <c r="AI76" s="609"/>
      <c r="AJ76" s="610"/>
      <c r="AK76" s="611" t="s">
        <v>562</v>
      </c>
      <c r="AL76" s="609"/>
      <c r="AM76" s="609"/>
      <c r="AN76" s="609"/>
      <c r="AO76" s="610"/>
      <c r="AP76" s="611" t="s">
        <v>562</v>
      </c>
      <c r="AQ76" s="609"/>
      <c r="AR76" s="609"/>
      <c r="AS76" s="609"/>
      <c r="AT76" s="610"/>
      <c r="AU76" s="611" t="s">
        <v>562</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t="s">
        <v>572</v>
      </c>
      <c r="C77" s="605"/>
      <c r="D77" s="605"/>
      <c r="E77" s="605"/>
      <c r="F77" s="605"/>
      <c r="G77" s="605"/>
      <c r="H77" s="605"/>
      <c r="I77" s="605"/>
      <c r="J77" s="605"/>
      <c r="K77" s="605"/>
      <c r="L77" s="605"/>
      <c r="M77" s="605"/>
      <c r="N77" s="605"/>
      <c r="O77" s="605"/>
      <c r="P77" s="606"/>
      <c r="Q77" s="608">
        <v>3923</v>
      </c>
      <c r="R77" s="609"/>
      <c r="S77" s="609"/>
      <c r="T77" s="609"/>
      <c r="U77" s="610"/>
      <c r="V77" s="611">
        <v>3889</v>
      </c>
      <c r="W77" s="609"/>
      <c r="X77" s="609"/>
      <c r="Y77" s="609"/>
      <c r="Z77" s="610"/>
      <c r="AA77" s="611">
        <v>34</v>
      </c>
      <c r="AB77" s="609"/>
      <c r="AC77" s="609"/>
      <c r="AD77" s="609"/>
      <c r="AE77" s="610"/>
      <c r="AF77" s="611">
        <v>34</v>
      </c>
      <c r="AG77" s="609"/>
      <c r="AH77" s="609"/>
      <c r="AI77" s="609"/>
      <c r="AJ77" s="610"/>
      <c r="AK77" s="611" t="s">
        <v>562</v>
      </c>
      <c r="AL77" s="609"/>
      <c r="AM77" s="609"/>
      <c r="AN77" s="609"/>
      <c r="AO77" s="610"/>
      <c r="AP77" s="611">
        <v>876</v>
      </c>
      <c r="AQ77" s="609"/>
      <c r="AR77" s="609"/>
      <c r="AS77" s="609"/>
      <c r="AT77" s="610"/>
      <c r="AU77" s="611">
        <v>295</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376</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2317</v>
      </c>
      <c r="AG88" s="589"/>
      <c r="AH88" s="589"/>
      <c r="AI88" s="589"/>
      <c r="AJ88" s="589"/>
      <c r="AK88" s="593"/>
      <c r="AL88" s="593"/>
      <c r="AM88" s="593"/>
      <c r="AN88" s="593"/>
      <c r="AO88" s="593"/>
      <c r="AP88" s="589">
        <v>876</v>
      </c>
      <c r="AQ88" s="589"/>
      <c r="AR88" s="589"/>
      <c r="AS88" s="589"/>
      <c r="AT88" s="589"/>
      <c r="AU88" s="589">
        <v>295</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12170</v>
      </c>
      <c r="CS102" s="583"/>
      <c r="CT102" s="583"/>
      <c r="CU102" s="583"/>
      <c r="CV102" s="584"/>
      <c r="CW102" s="582">
        <v>2125</v>
      </c>
      <c r="CX102" s="583"/>
      <c r="CY102" s="583"/>
      <c r="CZ102" s="583"/>
      <c r="DA102" s="584"/>
      <c r="DB102" s="582" t="s">
        <v>562</v>
      </c>
      <c r="DC102" s="583"/>
      <c r="DD102" s="583"/>
      <c r="DE102" s="583"/>
      <c r="DF102" s="584"/>
      <c r="DG102" s="582">
        <v>297</v>
      </c>
      <c r="DH102" s="583"/>
      <c r="DI102" s="583"/>
      <c r="DJ102" s="583"/>
      <c r="DK102" s="584"/>
      <c r="DL102" s="582" t="s">
        <v>562</v>
      </c>
      <c r="DM102" s="583"/>
      <c r="DN102" s="583"/>
      <c r="DO102" s="583"/>
      <c r="DP102" s="584"/>
      <c r="DQ102" s="582">
        <v>48</v>
      </c>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294</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294</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294</v>
      </c>
      <c r="DR109" s="526"/>
      <c r="DS109" s="526"/>
      <c r="DT109" s="526"/>
      <c r="DU109" s="527"/>
      <c r="DV109" s="528" t="s">
        <v>414</v>
      </c>
      <c r="DW109" s="526"/>
      <c r="DX109" s="526"/>
      <c r="DY109" s="526"/>
      <c r="DZ109" s="559"/>
    </row>
    <row r="110" spans="1:131" s="212" customFormat="1" ht="26.25" customHeight="1" x14ac:dyDescent="0.15">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3738053</v>
      </c>
      <c r="AB110" s="519"/>
      <c r="AC110" s="519"/>
      <c r="AD110" s="519"/>
      <c r="AE110" s="520"/>
      <c r="AF110" s="521">
        <v>3826066</v>
      </c>
      <c r="AG110" s="519"/>
      <c r="AH110" s="519"/>
      <c r="AI110" s="519"/>
      <c r="AJ110" s="520"/>
      <c r="AK110" s="521">
        <v>3581568</v>
      </c>
      <c r="AL110" s="519"/>
      <c r="AM110" s="519"/>
      <c r="AN110" s="519"/>
      <c r="AO110" s="520"/>
      <c r="AP110" s="522">
        <v>20.8</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38089102</v>
      </c>
      <c r="BR110" s="472"/>
      <c r="BS110" s="472"/>
      <c r="BT110" s="472"/>
      <c r="BU110" s="472"/>
      <c r="BV110" s="472">
        <v>35902525</v>
      </c>
      <c r="BW110" s="472"/>
      <c r="BX110" s="472"/>
      <c r="BY110" s="472"/>
      <c r="BZ110" s="472"/>
      <c r="CA110" s="472">
        <v>33865773</v>
      </c>
      <c r="CB110" s="472"/>
      <c r="CC110" s="472"/>
      <c r="CD110" s="472"/>
      <c r="CE110" s="472"/>
      <c r="CF110" s="496">
        <v>196.8</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121</v>
      </c>
      <c r="DH110" s="472"/>
      <c r="DI110" s="472"/>
      <c r="DJ110" s="472"/>
      <c r="DK110" s="472"/>
      <c r="DL110" s="472" t="s">
        <v>121</v>
      </c>
      <c r="DM110" s="472"/>
      <c r="DN110" s="472"/>
      <c r="DO110" s="472"/>
      <c r="DP110" s="472"/>
      <c r="DQ110" s="472" t="s">
        <v>121</v>
      </c>
      <c r="DR110" s="472"/>
      <c r="DS110" s="472"/>
      <c r="DT110" s="472"/>
      <c r="DU110" s="472"/>
      <c r="DV110" s="473" t="s">
        <v>121</v>
      </c>
      <c r="DW110" s="473"/>
      <c r="DX110" s="473"/>
      <c r="DY110" s="473"/>
      <c r="DZ110" s="474"/>
    </row>
    <row r="111" spans="1:131" s="212" customFormat="1" ht="26.25" customHeight="1" x14ac:dyDescent="0.15">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121</v>
      </c>
      <c r="AB111" s="549"/>
      <c r="AC111" s="549"/>
      <c r="AD111" s="549"/>
      <c r="AE111" s="550"/>
      <c r="AF111" s="551" t="s">
        <v>121</v>
      </c>
      <c r="AG111" s="549"/>
      <c r="AH111" s="549"/>
      <c r="AI111" s="549"/>
      <c r="AJ111" s="550"/>
      <c r="AK111" s="551" t="s">
        <v>121</v>
      </c>
      <c r="AL111" s="549"/>
      <c r="AM111" s="549"/>
      <c r="AN111" s="549"/>
      <c r="AO111" s="550"/>
      <c r="AP111" s="552" t="s">
        <v>121</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t="s">
        <v>121</v>
      </c>
      <c r="BR111" s="447"/>
      <c r="BS111" s="447"/>
      <c r="BT111" s="447"/>
      <c r="BU111" s="447"/>
      <c r="BV111" s="447" t="s">
        <v>121</v>
      </c>
      <c r="BW111" s="447"/>
      <c r="BX111" s="447"/>
      <c r="BY111" s="447"/>
      <c r="BZ111" s="447"/>
      <c r="CA111" s="447" t="s">
        <v>121</v>
      </c>
      <c r="CB111" s="447"/>
      <c r="CC111" s="447"/>
      <c r="CD111" s="447"/>
      <c r="CE111" s="447"/>
      <c r="CF111" s="505" t="s">
        <v>121</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121</v>
      </c>
      <c r="DH111" s="447"/>
      <c r="DI111" s="447"/>
      <c r="DJ111" s="447"/>
      <c r="DK111" s="447"/>
      <c r="DL111" s="447" t="s">
        <v>121</v>
      </c>
      <c r="DM111" s="447"/>
      <c r="DN111" s="447"/>
      <c r="DO111" s="447"/>
      <c r="DP111" s="447"/>
      <c r="DQ111" s="447" t="s">
        <v>121</v>
      </c>
      <c r="DR111" s="447"/>
      <c r="DS111" s="447"/>
      <c r="DT111" s="447"/>
      <c r="DU111" s="447"/>
      <c r="DV111" s="424" t="s">
        <v>121</v>
      </c>
      <c r="DW111" s="424"/>
      <c r="DX111" s="424"/>
      <c r="DY111" s="424"/>
      <c r="DZ111" s="425"/>
    </row>
    <row r="112" spans="1:131" s="212" customFormat="1" ht="26.25" customHeight="1" x14ac:dyDescent="0.15">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121</v>
      </c>
      <c r="AB112" s="410"/>
      <c r="AC112" s="410"/>
      <c r="AD112" s="410"/>
      <c r="AE112" s="411"/>
      <c r="AF112" s="412" t="s">
        <v>121</v>
      </c>
      <c r="AG112" s="410"/>
      <c r="AH112" s="410"/>
      <c r="AI112" s="410"/>
      <c r="AJ112" s="411"/>
      <c r="AK112" s="412" t="s">
        <v>121</v>
      </c>
      <c r="AL112" s="410"/>
      <c r="AM112" s="410"/>
      <c r="AN112" s="410"/>
      <c r="AO112" s="411"/>
      <c r="AP112" s="454" t="s">
        <v>121</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12685985</v>
      </c>
      <c r="BR112" s="447"/>
      <c r="BS112" s="447"/>
      <c r="BT112" s="447"/>
      <c r="BU112" s="447"/>
      <c r="BV112" s="447">
        <v>12154001</v>
      </c>
      <c r="BW112" s="447"/>
      <c r="BX112" s="447"/>
      <c r="BY112" s="447"/>
      <c r="BZ112" s="447"/>
      <c r="CA112" s="447">
        <v>11662097</v>
      </c>
      <c r="CB112" s="447"/>
      <c r="CC112" s="447"/>
      <c r="CD112" s="447"/>
      <c r="CE112" s="447"/>
      <c r="CF112" s="505">
        <v>67.8</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121</v>
      </c>
      <c r="DH112" s="447"/>
      <c r="DI112" s="447"/>
      <c r="DJ112" s="447"/>
      <c r="DK112" s="447"/>
      <c r="DL112" s="447" t="s">
        <v>121</v>
      </c>
      <c r="DM112" s="447"/>
      <c r="DN112" s="447"/>
      <c r="DO112" s="447"/>
      <c r="DP112" s="447"/>
      <c r="DQ112" s="447" t="s">
        <v>121</v>
      </c>
      <c r="DR112" s="447"/>
      <c r="DS112" s="447"/>
      <c r="DT112" s="447"/>
      <c r="DU112" s="447"/>
      <c r="DV112" s="424" t="s">
        <v>121</v>
      </c>
      <c r="DW112" s="424"/>
      <c r="DX112" s="424"/>
      <c r="DY112" s="424"/>
      <c r="DZ112" s="425"/>
    </row>
    <row r="113" spans="1:130" s="212" customFormat="1" ht="26.25" customHeight="1" x14ac:dyDescent="0.15">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1107095</v>
      </c>
      <c r="AB113" s="549"/>
      <c r="AC113" s="549"/>
      <c r="AD113" s="549"/>
      <c r="AE113" s="550"/>
      <c r="AF113" s="551">
        <v>1180477</v>
      </c>
      <c r="AG113" s="549"/>
      <c r="AH113" s="549"/>
      <c r="AI113" s="549"/>
      <c r="AJ113" s="550"/>
      <c r="AK113" s="551">
        <v>986502</v>
      </c>
      <c r="AL113" s="549"/>
      <c r="AM113" s="549"/>
      <c r="AN113" s="549"/>
      <c r="AO113" s="550"/>
      <c r="AP113" s="552">
        <v>5.7</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169622</v>
      </c>
      <c r="BR113" s="447"/>
      <c r="BS113" s="447"/>
      <c r="BT113" s="447"/>
      <c r="BU113" s="447"/>
      <c r="BV113" s="447">
        <v>139399</v>
      </c>
      <c r="BW113" s="447"/>
      <c r="BX113" s="447"/>
      <c r="BY113" s="447"/>
      <c r="BZ113" s="447"/>
      <c r="CA113" s="447">
        <v>294933</v>
      </c>
      <c r="CB113" s="447"/>
      <c r="CC113" s="447"/>
      <c r="CD113" s="447"/>
      <c r="CE113" s="447"/>
      <c r="CF113" s="505">
        <v>1.7</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121</v>
      </c>
      <c r="DH113" s="410"/>
      <c r="DI113" s="410"/>
      <c r="DJ113" s="410"/>
      <c r="DK113" s="411"/>
      <c r="DL113" s="412" t="s">
        <v>121</v>
      </c>
      <c r="DM113" s="410"/>
      <c r="DN113" s="410"/>
      <c r="DO113" s="410"/>
      <c r="DP113" s="411"/>
      <c r="DQ113" s="412" t="s">
        <v>121</v>
      </c>
      <c r="DR113" s="410"/>
      <c r="DS113" s="410"/>
      <c r="DT113" s="410"/>
      <c r="DU113" s="411"/>
      <c r="DV113" s="454" t="s">
        <v>121</v>
      </c>
      <c r="DW113" s="455"/>
      <c r="DX113" s="455"/>
      <c r="DY113" s="455"/>
      <c r="DZ113" s="456"/>
    </row>
    <row r="114" spans="1:130" s="212" customFormat="1" ht="26.25" customHeight="1" x14ac:dyDescent="0.15">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88750</v>
      </c>
      <c r="AB114" s="410"/>
      <c r="AC114" s="410"/>
      <c r="AD114" s="410"/>
      <c r="AE114" s="411"/>
      <c r="AF114" s="412">
        <v>54793</v>
      </c>
      <c r="AG114" s="410"/>
      <c r="AH114" s="410"/>
      <c r="AI114" s="410"/>
      <c r="AJ114" s="411"/>
      <c r="AK114" s="412">
        <v>52647</v>
      </c>
      <c r="AL114" s="410"/>
      <c r="AM114" s="410"/>
      <c r="AN114" s="410"/>
      <c r="AO114" s="411"/>
      <c r="AP114" s="454">
        <v>0.3</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v>4353480</v>
      </c>
      <c r="BR114" s="447"/>
      <c r="BS114" s="447"/>
      <c r="BT114" s="447"/>
      <c r="BU114" s="447"/>
      <c r="BV114" s="447">
        <v>4513065</v>
      </c>
      <c r="BW114" s="447"/>
      <c r="BX114" s="447"/>
      <c r="BY114" s="447"/>
      <c r="BZ114" s="447"/>
      <c r="CA114" s="447">
        <v>4368605</v>
      </c>
      <c r="CB114" s="447"/>
      <c r="CC114" s="447"/>
      <c r="CD114" s="447"/>
      <c r="CE114" s="447"/>
      <c r="CF114" s="505">
        <v>25.4</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121</v>
      </c>
      <c r="DH114" s="410"/>
      <c r="DI114" s="410"/>
      <c r="DJ114" s="410"/>
      <c r="DK114" s="411"/>
      <c r="DL114" s="412" t="s">
        <v>121</v>
      </c>
      <c r="DM114" s="410"/>
      <c r="DN114" s="410"/>
      <c r="DO114" s="410"/>
      <c r="DP114" s="411"/>
      <c r="DQ114" s="412" t="s">
        <v>121</v>
      </c>
      <c r="DR114" s="410"/>
      <c r="DS114" s="410"/>
      <c r="DT114" s="410"/>
      <c r="DU114" s="411"/>
      <c r="DV114" s="454" t="s">
        <v>121</v>
      </c>
      <c r="DW114" s="455"/>
      <c r="DX114" s="455"/>
      <c r="DY114" s="455"/>
      <c r="DZ114" s="456"/>
    </row>
    <row r="115" spans="1:130" s="212" customFormat="1" ht="26.25" customHeight="1" x14ac:dyDescent="0.15">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836</v>
      </c>
      <c r="AB115" s="549"/>
      <c r="AC115" s="549"/>
      <c r="AD115" s="549"/>
      <c r="AE115" s="550"/>
      <c r="AF115" s="551">
        <v>18</v>
      </c>
      <c r="AG115" s="549"/>
      <c r="AH115" s="549"/>
      <c r="AI115" s="549"/>
      <c r="AJ115" s="550"/>
      <c r="AK115" s="551">
        <v>17</v>
      </c>
      <c r="AL115" s="549"/>
      <c r="AM115" s="549"/>
      <c r="AN115" s="549"/>
      <c r="AO115" s="550"/>
      <c r="AP115" s="552">
        <v>0</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v>78702</v>
      </c>
      <c r="BR115" s="447"/>
      <c r="BS115" s="447"/>
      <c r="BT115" s="447"/>
      <c r="BU115" s="447"/>
      <c r="BV115" s="447">
        <v>176081</v>
      </c>
      <c r="BW115" s="447"/>
      <c r="BX115" s="447"/>
      <c r="BY115" s="447"/>
      <c r="BZ115" s="447"/>
      <c r="CA115" s="447">
        <v>47956</v>
      </c>
      <c r="CB115" s="447"/>
      <c r="CC115" s="447"/>
      <c r="CD115" s="447"/>
      <c r="CE115" s="447"/>
      <c r="CF115" s="505">
        <v>0.3</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121</v>
      </c>
      <c r="DH115" s="410"/>
      <c r="DI115" s="410"/>
      <c r="DJ115" s="410"/>
      <c r="DK115" s="411"/>
      <c r="DL115" s="412" t="s">
        <v>121</v>
      </c>
      <c r="DM115" s="410"/>
      <c r="DN115" s="410"/>
      <c r="DO115" s="410"/>
      <c r="DP115" s="411"/>
      <c r="DQ115" s="412" t="s">
        <v>121</v>
      </c>
      <c r="DR115" s="410"/>
      <c r="DS115" s="410"/>
      <c r="DT115" s="410"/>
      <c r="DU115" s="411"/>
      <c r="DV115" s="454" t="s">
        <v>121</v>
      </c>
      <c r="DW115" s="455"/>
      <c r="DX115" s="455"/>
      <c r="DY115" s="455"/>
      <c r="DZ115" s="456"/>
    </row>
    <row r="116" spans="1:130" s="212" customFormat="1" ht="26.25" customHeight="1" x14ac:dyDescent="0.15">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121</v>
      </c>
      <c r="AB116" s="410"/>
      <c r="AC116" s="410"/>
      <c r="AD116" s="410"/>
      <c r="AE116" s="411"/>
      <c r="AF116" s="412" t="s">
        <v>121</v>
      </c>
      <c r="AG116" s="410"/>
      <c r="AH116" s="410"/>
      <c r="AI116" s="410"/>
      <c r="AJ116" s="411"/>
      <c r="AK116" s="412" t="s">
        <v>121</v>
      </c>
      <c r="AL116" s="410"/>
      <c r="AM116" s="410"/>
      <c r="AN116" s="410"/>
      <c r="AO116" s="411"/>
      <c r="AP116" s="454" t="s">
        <v>121</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121</v>
      </c>
      <c r="BR116" s="447"/>
      <c r="BS116" s="447"/>
      <c r="BT116" s="447"/>
      <c r="BU116" s="447"/>
      <c r="BV116" s="447" t="s">
        <v>121</v>
      </c>
      <c r="BW116" s="447"/>
      <c r="BX116" s="447"/>
      <c r="BY116" s="447"/>
      <c r="BZ116" s="447"/>
      <c r="CA116" s="447" t="s">
        <v>121</v>
      </c>
      <c r="CB116" s="447"/>
      <c r="CC116" s="447"/>
      <c r="CD116" s="447"/>
      <c r="CE116" s="447"/>
      <c r="CF116" s="505" t="s">
        <v>121</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121</v>
      </c>
      <c r="DH116" s="410"/>
      <c r="DI116" s="410"/>
      <c r="DJ116" s="410"/>
      <c r="DK116" s="411"/>
      <c r="DL116" s="412" t="s">
        <v>121</v>
      </c>
      <c r="DM116" s="410"/>
      <c r="DN116" s="410"/>
      <c r="DO116" s="410"/>
      <c r="DP116" s="411"/>
      <c r="DQ116" s="412" t="s">
        <v>121</v>
      </c>
      <c r="DR116" s="410"/>
      <c r="DS116" s="410"/>
      <c r="DT116" s="410"/>
      <c r="DU116" s="411"/>
      <c r="DV116" s="454" t="s">
        <v>121</v>
      </c>
      <c r="DW116" s="455"/>
      <c r="DX116" s="455"/>
      <c r="DY116" s="455"/>
      <c r="DZ116" s="456"/>
    </row>
    <row r="117" spans="1:130" s="212" customFormat="1" ht="26.25" customHeight="1" x14ac:dyDescent="0.15">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4934734</v>
      </c>
      <c r="AB117" s="533"/>
      <c r="AC117" s="533"/>
      <c r="AD117" s="533"/>
      <c r="AE117" s="534"/>
      <c r="AF117" s="535">
        <v>5061354</v>
      </c>
      <c r="AG117" s="533"/>
      <c r="AH117" s="533"/>
      <c r="AI117" s="533"/>
      <c r="AJ117" s="534"/>
      <c r="AK117" s="535">
        <v>4620734</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121</v>
      </c>
      <c r="BR117" s="447"/>
      <c r="BS117" s="447"/>
      <c r="BT117" s="447"/>
      <c r="BU117" s="447"/>
      <c r="BV117" s="447" t="s">
        <v>121</v>
      </c>
      <c r="BW117" s="447"/>
      <c r="BX117" s="447"/>
      <c r="BY117" s="447"/>
      <c r="BZ117" s="447"/>
      <c r="CA117" s="447" t="s">
        <v>121</v>
      </c>
      <c r="CB117" s="447"/>
      <c r="CC117" s="447"/>
      <c r="CD117" s="447"/>
      <c r="CE117" s="447"/>
      <c r="CF117" s="505" t="s">
        <v>121</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121</v>
      </c>
      <c r="DH117" s="410"/>
      <c r="DI117" s="410"/>
      <c r="DJ117" s="410"/>
      <c r="DK117" s="411"/>
      <c r="DL117" s="412" t="s">
        <v>121</v>
      </c>
      <c r="DM117" s="410"/>
      <c r="DN117" s="410"/>
      <c r="DO117" s="410"/>
      <c r="DP117" s="411"/>
      <c r="DQ117" s="412" t="s">
        <v>121</v>
      </c>
      <c r="DR117" s="410"/>
      <c r="DS117" s="410"/>
      <c r="DT117" s="410"/>
      <c r="DU117" s="411"/>
      <c r="DV117" s="454" t="s">
        <v>121</v>
      </c>
      <c r="DW117" s="455"/>
      <c r="DX117" s="455"/>
      <c r="DY117" s="455"/>
      <c r="DZ117" s="456"/>
    </row>
    <row r="118" spans="1:130" s="212" customFormat="1" ht="26.25" customHeight="1" x14ac:dyDescent="0.15">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294</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121</v>
      </c>
      <c r="BR118" s="475"/>
      <c r="BS118" s="475"/>
      <c r="BT118" s="475"/>
      <c r="BU118" s="475"/>
      <c r="BV118" s="475" t="s">
        <v>121</v>
      </c>
      <c r="BW118" s="475"/>
      <c r="BX118" s="475"/>
      <c r="BY118" s="475"/>
      <c r="BZ118" s="475"/>
      <c r="CA118" s="475" t="s">
        <v>121</v>
      </c>
      <c r="CB118" s="475"/>
      <c r="CC118" s="475"/>
      <c r="CD118" s="475"/>
      <c r="CE118" s="475"/>
      <c r="CF118" s="505" t="s">
        <v>121</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121</v>
      </c>
      <c r="DH118" s="410"/>
      <c r="DI118" s="410"/>
      <c r="DJ118" s="410"/>
      <c r="DK118" s="411"/>
      <c r="DL118" s="412" t="s">
        <v>121</v>
      </c>
      <c r="DM118" s="410"/>
      <c r="DN118" s="410"/>
      <c r="DO118" s="410"/>
      <c r="DP118" s="411"/>
      <c r="DQ118" s="412" t="s">
        <v>121</v>
      </c>
      <c r="DR118" s="410"/>
      <c r="DS118" s="410"/>
      <c r="DT118" s="410"/>
      <c r="DU118" s="411"/>
      <c r="DV118" s="454" t="s">
        <v>121</v>
      </c>
      <c r="DW118" s="455"/>
      <c r="DX118" s="455"/>
      <c r="DY118" s="455"/>
      <c r="DZ118" s="456"/>
    </row>
    <row r="119" spans="1:130" s="212" customFormat="1" ht="26.25" customHeight="1" x14ac:dyDescent="0.15">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121</v>
      </c>
      <c r="AB119" s="519"/>
      <c r="AC119" s="519"/>
      <c r="AD119" s="519"/>
      <c r="AE119" s="520"/>
      <c r="AF119" s="521" t="s">
        <v>121</v>
      </c>
      <c r="AG119" s="519"/>
      <c r="AH119" s="519"/>
      <c r="AI119" s="519"/>
      <c r="AJ119" s="520"/>
      <c r="AK119" s="521" t="s">
        <v>121</v>
      </c>
      <c r="AL119" s="519"/>
      <c r="AM119" s="519"/>
      <c r="AN119" s="519"/>
      <c r="AO119" s="520"/>
      <c r="AP119" s="522" t="s">
        <v>121</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444</v>
      </c>
      <c r="BP119" s="508"/>
      <c r="BQ119" s="509">
        <v>55376891</v>
      </c>
      <c r="BR119" s="475"/>
      <c r="BS119" s="475"/>
      <c r="BT119" s="475"/>
      <c r="BU119" s="475"/>
      <c r="BV119" s="475">
        <v>52885071</v>
      </c>
      <c r="BW119" s="475"/>
      <c r="BX119" s="475"/>
      <c r="BY119" s="475"/>
      <c r="BZ119" s="475"/>
      <c r="CA119" s="475">
        <v>50239364</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121</v>
      </c>
      <c r="DH119" s="394"/>
      <c r="DI119" s="394"/>
      <c r="DJ119" s="394"/>
      <c r="DK119" s="395"/>
      <c r="DL119" s="396" t="s">
        <v>121</v>
      </c>
      <c r="DM119" s="394"/>
      <c r="DN119" s="394"/>
      <c r="DO119" s="394"/>
      <c r="DP119" s="395"/>
      <c r="DQ119" s="396" t="s">
        <v>121</v>
      </c>
      <c r="DR119" s="394"/>
      <c r="DS119" s="394"/>
      <c r="DT119" s="394"/>
      <c r="DU119" s="395"/>
      <c r="DV119" s="478" t="s">
        <v>121</v>
      </c>
      <c r="DW119" s="479"/>
      <c r="DX119" s="479"/>
      <c r="DY119" s="479"/>
      <c r="DZ119" s="480"/>
    </row>
    <row r="120" spans="1:130" s="212" customFormat="1" ht="26.25" customHeight="1" x14ac:dyDescent="0.15">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121</v>
      </c>
      <c r="AB120" s="410"/>
      <c r="AC120" s="410"/>
      <c r="AD120" s="410"/>
      <c r="AE120" s="411"/>
      <c r="AF120" s="412" t="s">
        <v>121</v>
      </c>
      <c r="AG120" s="410"/>
      <c r="AH120" s="410"/>
      <c r="AI120" s="410"/>
      <c r="AJ120" s="411"/>
      <c r="AK120" s="412" t="s">
        <v>121</v>
      </c>
      <c r="AL120" s="410"/>
      <c r="AM120" s="410"/>
      <c r="AN120" s="410"/>
      <c r="AO120" s="411"/>
      <c r="AP120" s="454" t="s">
        <v>121</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12151503</v>
      </c>
      <c r="BR120" s="472"/>
      <c r="BS120" s="472"/>
      <c r="BT120" s="472"/>
      <c r="BU120" s="472"/>
      <c r="BV120" s="472">
        <v>12492945</v>
      </c>
      <c r="BW120" s="472"/>
      <c r="BX120" s="472"/>
      <c r="BY120" s="472"/>
      <c r="BZ120" s="472"/>
      <c r="CA120" s="472">
        <v>12746231</v>
      </c>
      <c r="CB120" s="472"/>
      <c r="CC120" s="472"/>
      <c r="CD120" s="472"/>
      <c r="CE120" s="472"/>
      <c r="CF120" s="496">
        <v>74.099999999999994</v>
      </c>
      <c r="CG120" s="497"/>
      <c r="CH120" s="497"/>
      <c r="CI120" s="497"/>
      <c r="CJ120" s="497"/>
      <c r="CK120" s="498" t="s">
        <v>448</v>
      </c>
      <c r="CL120" s="482"/>
      <c r="CM120" s="482"/>
      <c r="CN120" s="482"/>
      <c r="CO120" s="483"/>
      <c r="CP120" s="502" t="s">
        <v>397</v>
      </c>
      <c r="CQ120" s="503"/>
      <c r="CR120" s="503"/>
      <c r="CS120" s="503"/>
      <c r="CT120" s="503"/>
      <c r="CU120" s="503"/>
      <c r="CV120" s="503"/>
      <c r="CW120" s="503"/>
      <c r="CX120" s="503"/>
      <c r="CY120" s="503"/>
      <c r="CZ120" s="503"/>
      <c r="DA120" s="503"/>
      <c r="DB120" s="503"/>
      <c r="DC120" s="503"/>
      <c r="DD120" s="503"/>
      <c r="DE120" s="503"/>
      <c r="DF120" s="504"/>
      <c r="DG120" s="491">
        <v>10404492</v>
      </c>
      <c r="DH120" s="472"/>
      <c r="DI120" s="472"/>
      <c r="DJ120" s="472"/>
      <c r="DK120" s="472"/>
      <c r="DL120" s="472">
        <v>9918769</v>
      </c>
      <c r="DM120" s="472"/>
      <c r="DN120" s="472"/>
      <c r="DO120" s="472"/>
      <c r="DP120" s="472"/>
      <c r="DQ120" s="472">
        <v>9575341</v>
      </c>
      <c r="DR120" s="472"/>
      <c r="DS120" s="472"/>
      <c r="DT120" s="472"/>
      <c r="DU120" s="472"/>
      <c r="DV120" s="473">
        <v>55.6</v>
      </c>
      <c r="DW120" s="473"/>
      <c r="DX120" s="473"/>
      <c r="DY120" s="473"/>
      <c r="DZ120" s="474"/>
    </row>
    <row r="121" spans="1:130" s="212" customFormat="1" ht="26.25" customHeight="1" x14ac:dyDescent="0.15">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121</v>
      </c>
      <c r="AB121" s="410"/>
      <c r="AC121" s="410"/>
      <c r="AD121" s="410"/>
      <c r="AE121" s="411"/>
      <c r="AF121" s="412" t="s">
        <v>121</v>
      </c>
      <c r="AG121" s="410"/>
      <c r="AH121" s="410"/>
      <c r="AI121" s="410"/>
      <c r="AJ121" s="411"/>
      <c r="AK121" s="412" t="s">
        <v>121</v>
      </c>
      <c r="AL121" s="410"/>
      <c r="AM121" s="410"/>
      <c r="AN121" s="410"/>
      <c r="AO121" s="411"/>
      <c r="AP121" s="454" t="s">
        <v>121</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4786634</v>
      </c>
      <c r="BR121" s="447"/>
      <c r="BS121" s="447"/>
      <c r="BT121" s="447"/>
      <c r="BU121" s="447"/>
      <c r="BV121" s="447">
        <v>4669189</v>
      </c>
      <c r="BW121" s="447"/>
      <c r="BX121" s="447"/>
      <c r="BY121" s="447"/>
      <c r="BZ121" s="447"/>
      <c r="CA121" s="447">
        <v>4869596</v>
      </c>
      <c r="CB121" s="447"/>
      <c r="CC121" s="447"/>
      <c r="CD121" s="447"/>
      <c r="CE121" s="447"/>
      <c r="CF121" s="505">
        <v>28.3</v>
      </c>
      <c r="CG121" s="506"/>
      <c r="CH121" s="506"/>
      <c r="CI121" s="506"/>
      <c r="CJ121" s="506"/>
      <c r="CK121" s="499"/>
      <c r="CL121" s="485"/>
      <c r="CM121" s="485"/>
      <c r="CN121" s="485"/>
      <c r="CO121" s="486"/>
      <c r="CP121" s="465" t="s">
        <v>396</v>
      </c>
      <c r="CQ121" s="466"/>
      <c r="CR121" s="466"/>
      <c r="CS121" s="466"/>
      <c r="CT121" s="466"/>
      <c r="CU121" s="466"/>
      <c r="CV121" s="466"/>
      <c r="CW121" s="466"/>
      <c r="CX121" s="466"/>
      <c r="CY121" s="466"/>
      <c r="CZ121" s="466"/>
      <c r="DA121" s="466"/>
      <c r="DB121" s="466"/>
      <c r="DC121" s="466"/>
      <c r="DD121" s="466"/>
      <c r="DE121" s="466"/>
      <c r="DF121" s="467"/>
      <c r="DG121" s="446">
        <v>2225352</v>
      </c>
      <c r="DH121" s="447"/>
      <c r="DI121" s="447"/>
      <c r="DJ121" s="447"/>
      <c r="DK121" s="447"/>
      <c r="DL121" s="447">
        <v>2175100</v>
      </c>
      <c r="DM121" s="447"/>
      <c r="DN121" s="447"/>
      <c r="DO121" s="447"/>
      <c r="DP121" s="447"/>
      <c r="DQ121" s="447">
        <v>2017811</v>
      </c>
      <c r="DR121" s="447"/>
      <c r="DS121" s="447"/>
      <c r="DT121" s="447"/>
      <c r="DU121" s="447"/>
      <c r="DV121" s="424">
        <v>11.7</v>
      </c>
      <c r="DW121" s="424"/>
      <c r="DX121" s="424"/>
      <c r="DY121" s="424"/>
      <c r="DZ121" s="425"/>
    </row>
    <row r="122" spans="1:130" s="212" customFormat="1" ht="26.25" customHeight="1" x14ac:dyDescent="0.15">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121</v>
      </c>
      <c r="AB122" s="410"/>
      <c r="AC122" s="410"/>
      <c r="AD122" s="410"/>
      <c r="AE122" s="411"/>
      <c r="AF122" s="412" t="s">
        <v>121</v>
      </c>
      <c r="AG122" s="410"/>
      <c r="AH122" s="410"/>
      <c r="AI122" s="410"/>
      <c r="AJ122" s="411"/>
      <c r="AK122" s="412" t="s">
        <v>121</v>
      </c>
      <c r="AL122" s="410"/>
      <c r="AM122" s="410"/>
      <c r="AN122" s="410"/>
      <c r="AO122" s="411"/>
      <c r="AP122" s="454" t="s">
        <v>121</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31426765</v>
      </c>
      <c r="BR122" s="475"/>
      <c r="BS122" s="475"/>
      <c r="BT122" s="475"/>
      <c r="BU122" s="475"/>
      <c r="BV122" s="475">
        <v>29475901</v>
      </c>
      <c r="BW122" s="475"/>
      <c r="BX122" s="475"/>
      <c r="BY122" s="475"/>
      <c r="BZ122" s="475"/>
      <c r="CA122" s="475">
        <v>27572925</v>
      </c>
      <c r="CB122" s="475"/>
      <c r="CC122" s="475"/>
      <c r="CD122" s="475"/>
      <c r="CE122" s="475"/>
      <c r="CF122" s="476">
        <v>160.19999999999999</v>
      </c>
      <c r="CG122" s="477"/>
      <c r="CH122" s="477"/>
      <c r="CI122" s="477"/>
      <c r="CJ122" s="477"/>
      <c r="CK122" s="499"/>
      <c r="CL122" s="485"/>
      <c r="CM122" s="485"/>
      <c r="CN122" s="485"/>
      <c r="CO122" s="486"/>
      <c r="CP122" s="465" t="s">
        <v>393</v>
      </c>
      <c r="CQ122" s="466"/>
      <c r="CR122" s="466"/>
      <c r="CS122" s="466"/>
      <c r="CT122" s="466"/>
      <c r="CU122" s="466"/>
      <c r="CV122" s="466"/>
      <c r="CW122" s="466"/>
      <c r="CX122" s="466"/>
      <c r="CY122" s="466"/>
      <c r="CZ122" s="466"/>
      <c r="DA122" s="466"/>
      <c r="DB122" s="466"/>
      <c r="DC122" s="466"/>
      <c r="DD122" s="466"/>
      <c r="DE122" s="466"/>
      <c r="DF122" s="467"/>
      <c r="DG122" s="446">
        <v>56141</v>
      </c>
      <c r="DH122" s="447"/>
      <c r="DI122" s="447"/>
      <c r="DJ122" s="447"/>
      <c r="DK122" s="447"/>
      <c r="DL122" s="447">
        <v>60132</v>
      </c>
      <c r="DM122" s="447"/>
      <c r="DN122" s="447"/>
      <c r="DO122" s="447"/>
      <c r="DP122" s="447"/>
      <c r="DQ122" s="447">
        <v>68945</v>
      </c>
      <c r="DR122" s="447"/>
      <c r="DS122" s="447"/>
      <c r="DT122" s="447"/>
      <c r="DU122" s="447"/>
      <c r="DV122" s="424">
        <v>0.4</v>
      </c>
      <c r="DW122" s="424"/>
      <c r="DX122" s="424"/>
      <c r="DY122" s="424"/>
      <c r="DZ122" s="425"/>
    </row>
    <row r="123" spans="1:130" s="212" customFormat="1" ht="26.25" customHeight="1" x14ac:dyDescent="0.15">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121</v>
      </c>
      <c r="AB123" s="410"/>
      <c r="AC123" s="410"/>
      <c r="AD123" s="410"/>
      <c r="AE123" s="411"/>
      <c r="AF123" s="412" t="s">
        <v>121</v>
      </c>
      <c r="AG123" s="410"/>
      <c r="AH123" s="410"/>
      <c r="AI123" s="410"/>
      <c r="AJ123" s="411"/>
      <c r="AK123" s="412" t="s">
        <v>121</v>
      </c>
      <c r="AL123" s="410"/>
      <c r="AM123" s="410"/>
      <c r="AN123" s="410"/>
      <c r="AO123" s="411"/>
      <c r="AP123" s="454" t="s">
        <v>121</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452</v>
      </c>
      <c r="BP123" s="508"/>
      <c r="BQ123" s="462">
        <v>48364902</v>
      </c>
      <c r="BR123" s="463"/>
      <c r="BS123" s="463"/>
      <c r="BT123" s="463"/>
      <c r="BU123" s="463"/>
      <c r="BV123" s="463">
        <v>46638035</v>
      </c>
      <c r="BW123" s="463"/>
      <c r="BX123" s="463"/>
      <c r="BY123" s="463"/>
      <c r="BZ123" s="463"/>
      <c r="CA123" s="463">
        <v>45188752</v>
      </c>
      <c r="CB123" s="463"/>
      <c r="CC123" s="463"/>
      <c r="CD123" s="463"/>
      <c r="CE123" s="463"/>
      <c r="CF123" s="378"/>
      <c r="CG123" s="379"/>
      <c r="CH123" s="379"/>
      <c r="CI123" s="379"/>
      <c r="CJ123" s="464"/>
      <c r="CK123" s="499"/>
      <c r="CL123" s="485"/>
      <c r="CM123" s="485"/>
      <c r="CN123" s="485"/>
      <c r="CO123" s="486"/>
      <c r="CP123" s="465" t="s">
        <v>389</v>
      </c>
      <c r="CQ123" s="466"/>
      <c r="CR123" s="466"/>
      <c r="CS123" s="466"/>
      <c r="CT123" s="466"/>
      <c r="CU123" s="466"/>
      <c r="CV123" s="466"/>
      <c r="CW123" s="466"/>
      <c r="CX123" s="466"/>
      <c r="CY123" s="466"/>
      <c r="CZ123" s="466"/>
      <c r="DA123" s="466"/>
      <c r="DB123" s="466"/>
      <c r="DC123" s="466"/>
      <c r="DD123" s="466"/>
      <c r="DE123" s="466"/>
      <c r="DF123" s="467"/>
      <c r="DG123" s="409" t="s">
        <v>121</v>
      </c>
      <c r="DH123" s="410"/>
      <c r="DI123" s="410"/>
      <c r="DJ123" s="410"/>
      <c r="DK123" s="411"/>
      <c r="DL123" s="412" t="s">
        <v>121</v>
      </c>
      <c r="DM123" s="410"/>
      <c r="DN123" s="410"/>
      <c r="DO123" s="410"/>
      <c r="DP123" s="411"/>
      <c r="DQ123" s="412" t="s">
        <v>121</v>
      </c>
      <c r="DR123" s="410"/>
      <c r="DS123" s="410"/>
      <c r="DT123" s="410"/>
      <c r="DU123" s="411"/>
      <c r="DV123" s="454" t="s">
        <v>121</v>
      </c>
      <c r="DW123" s="455"/>
      <c r="DX123" s="455"/>
      <c r="DY123" s="455"/>
      <c r="DZ123" s="456"/>
    </row>
    <row r="124" spans="1:130" s="212" customFormat="1" ht="26.25" customHeight="1" thickBot="1" x14ac:dyDescent="0.2">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121</v>
      </c>
      <c r="AB124" s="410"/>
      <c r="AC124" s="410"/>
      <c r="AD124" s="410"/>
      <c r="AE124" s="411"/>
      <c r="AF124" s="412" t="s">
        <v>121</v>
      </c>
      <c r="AG124" s="410"/>
      <c r="AH124" s="410"/>
      <c r="AI124" s="410"/>
      <c r="AJ124" s="411"/>
      <c r="AK124" s="412" t="s">
        <v>121</v>
      </c>
      <c r="AL124" s="410"/>
      <c r="AM124" s="410"/>
      <c r="AN124" s="410"/>
      <c r="AO124" s="411"/>
      <c r="AP124" s="454" t="s">
        <v>121</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43.7</v>
      </c>
      <c r="BR124" s="461"/>
      <c r="BS124" s="461"/>
      <c r="BT124" s="461"/>
      <c r="BU124" s="461"/>
      <c r="BV124" s="461">
        <v>37.6</v>
      </c>
      <c r="BW124" s="461"/>
      <c r="BX124" s="461"/>
      <c r="BY124" s="461"/>
      <c r="BZ124" s="461"/>
      <c r="CA124" s="461">
        <v>29.3</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t="s">
        <v>121</v>
      </c>
      <c r="DH124" s="394"/>
      <c r="DI124" s="394"/>
      <c r="DJ124" s="394"/>
      <c r="DK124" s="395"/>
      <c r="DL124" s="396" t="s">
        <v>121</v>
      </c>
      <c r="DM124" s="394"/>
      <c r="DN124" s="394"/>
      <c r="DO124" s="394"/>
      <c r="DP124" s="395"/>
      <c r="DQ124" s="396" t="s">
        <v>121</v>
      </c>
      <c r="DR124" s="394"/>
      <c r="DS124" s="394"/>
      <c r="DT124" s="394"/>
      <c r="DU124" s="395"/>
      <c r="DV124" s="478" t="s">
        <v>121</v>
      </c>
      <c r="DW124" s="479"/>
      <c r="DX124" s="479"/>
      <c r="DY124" s="479"/>
      <c r="DZ124" s="480"/>
    </row>
    <row r="125" spans="1:130" s="212" customFormat="1" ht="26.25" customHeight="1" x14ac:dyDescent="0.15">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121</v>
      </c>
      <c r="AB125" s="410"/>
      <c r="AC125" s="410"/>
      <c r="AD125" s="410"/>
      <c r="AE125" s="411"/>
      <c r="AF125" s="412" t="s">
        <v>121</v>
      </c>
      <c r="AG125" s="410"/>
      <c r="AH125" s="410"/>
      <c r="AI125" s="410"/>
      <c r="AJ125" s="411"/>
      <c r="AK125" s="412" t="s">
        <v>121</v>
      </c>
      <c r="AL125" s="410"/>
      <c r="AM125" s="410"/>
      <c r="AN125" s="410"/>
      <c r="AO125" s="411"/>
      <c r="AP125" s="454" t="s">
        <v>121</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121</v>
      </c>
      <c r="DH125" s="472"/>
      <c r="DI125" s="472"/>
      <c r="DJ125" s="472"/>
      <c r="DK125" s="472"/>
      <c r="DL125" s="472" t="s">
        <v>121</v>
      </c>
      <c r="DM125" s="472"/>
      <c r="DN125" s="472"/>
      <c r="DO125" s="472"/>
      <c r="DP125" s="472"/>
      <c r="DQ125" s="472" t="s">
        <v>121</v>
      </c>
      <c r="DR125" s="472"/>
      <c r="DS125" s="472"/>
      <c r="DT125" s="472"/>
      <c r="DU125" s="472"/>
      <c r="DV125" s="473" t="s">
        <v>121</v>
      </c>
      <c r="DW125" s="473"/>
      <c r="DX125" s="473"/>
      <c r="DY125" s="473"/>
      <c r="DZ125" s="474"/>
    </row>
    <row r="126" spans="1:130" s="212" customFormat="1" ht="26.25" customHeight="1" thickBot="1" x14ac:dyDescent="0.2">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819</v>
      </c>
      <c r="AB126" s="410"/>
      <c r="AC126" s="410"/>
      <c r="AD126" s="410"/>
      <c r="AE126" s="411"/>
      <c r="AF126" s="412" t="s">
        <v>121</v>
      </c>
      <c r="AG126" s="410"/>
      <c r="AH126" s="410"/>
      <c r="AI126" s="410"/>
      <c r="AJ126" s="411"/>
      <c r="AK126" s="412" t="s">
        <v>121</v>
      </c>
      <c r="AL126" s="410"/>
      <c r="AM126" s="410"/>
      <c r="AN126" s="410"/>
      <c r="AO126" s="411"/>
      <c r="AP126" s="454" t="s">
        <v>121</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v>78613</v>
      </c>
      <c r="DH126" s="447"/>
      <c r="DI126" s="447"/>
      <c r="DJ126" s="447"/>
      <c r="DK126" s="447"/>
      <c r="DL126" s="447">
        <v>176021</v>
      </c>
      <c r="DM126" s="447"/>
      <c r="DN126" s="447"/>
      <c r="DO126" s="447"/>
      <c r="DP126" s="447"/>
      <c r="DQ126" s="447">
        <v>47922</v>
      </c>
      <c r="DR126" s="447"/>
      <c r="DS126" s="447"/>
      <c r="DT126" s="447"/>
      <c r="DU126" s="447"/>
      <c r="DV126" s="424">
        <v>0.3</v>
      </c>
      <c r="DW126" s="424"/>
      <c r="DX126" s="424"/>
      <c r="DY126" s="424"/>
      <c r="DZ126" s="425"/>
    </row>
    <row r="127" spans="1:130" s="212" customFormat="1" ht="26.25" customHeight="1" x14ac:dyDescent="0.15">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17</v>
      </c>
      <c r="AB127" s="410"/>
      <c r="AC127" s="410"/>
      <c r="AD127" s="410"/>
      <c r="AE127" s="411"/>
      <c r="AF127" s="412">
        <v>18</v>
      </c>
      <c r="AG127" s="410"/>
      <c r="AH127" s="410"/>
      <c r="AI127" s="410"/>
      <c r="AJ127" s="411"/>
      <c r="AK127" s="412">
        <v>17</v>
      </c>
      <c r="AL127" s="410"/>
      <c r="AM127" s="410"/>
      <c r="AN127" s="410"/>
      <c r="AO127" s="411"/>
      <c r="AP127" s="454">
        <v>0</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121</v>
      </c>
      <c r="DH127" s="447"/>
      <c r="DI127" s="447"/>
      <c r="DJ127" s="447"/>
      <c r="DK127" s="447"/>
      <c r="DL127" s="447" t="s">
        <v>121</v>
      </c>
      <c r="DM127" s="447"/>
      <c r="DN127" s="447"/>
      <c r="DO127" s="447"/>
      <c r="DP127" s="447"/>
      <c r="DQ127" s="447" t="s">
        <v>121</v>
      </c>
      <c r="DR127" s="447"/>
      <c r="DS127" s="447"/>
      <c r="DT127" s="447"/>
      <c r="DU127" s="447"/>
      <c r="DV127" s="424" t="s">
        <v>121</v>
      </c>
      <c r="DW127" s="424"/>
      <c r="DX127" s="424"/>
      <c r="DY127" s="424"/>
      <c r="DZ127" s="425"/>
    </row>
    <row r="128" spans="1:130" s="212" customFormat="1" ht="26.25" customHeight="1" thickBot="1" x14ac:dyDescent="0.2">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478512</v>
      </c>
      <c r="AB128" s="431"/>
      <c r="AC128" s="431"/>
      <c r="AD128" s="431"/>
      <c r="AE128" s="432"/>
      <c r="AF128" s="433">
        <v>495754</v>
      </c>
      <c r="AG128" s="431"/>
      <c r="AH128" s="431"/>
      <c r="AI128" s="431"/>
      <c r="AJ128" s="432"/>
      <c r="AK128" s="433">
        <v>513276</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121</v>
      </c>
      <c r="BG128" s="417"/>
      <c r="BH128" s="417"/>
      <c r="BI128" s="417"/>
      <c r="BJ128" s="417"/>
      <c r="BK128" s="417"/>
      <c r="BL128" s="440"/>
      <c r="BM128" s="416">
        <v>12.51</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v>89</v>
      </c>
      <c r="DH128" s="421"/>
      <c r="DI128" s="421"/>
      <c r="DJ128" s="421"/>
      <c r="DK128" s="421"/>
      <c r="DL128" s="421">
        <v>60</v>
      </c>
      <c r="DM128" s="421"/>
      <c r="DN128" s="421"/>
      <c r="DO128" s="421"/>
      <c r="DP128" s="421"/>
      <c r="DQ128" s="421">
        <v>34</v>
      </c>
      <c r="DR128" s="421"/>
      <c r="DS128" s="421"/>
      <c r="DT128" s="421"/>
      <c r="DU128" s="421"/>
      <c r="DV128" s="422">
        <v>0</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18818341</v>
      </c>
      <c r="AB129" s="410"/>
      <c r="AC129" s="410"/>
      <c r="AD129" s="410"/>
      <c r="AE129" s="411"/>
      <c r="AF129" s="412">
        <v>19462428</v>
      </c>
      <c r="AG129" s="410"/>
      <c r="AH129" s="410"/>
      <c r="AI129" s="410"/>
      <c r="AJ129" s="411"/>
      <c r="AK129" s="412">
        <v>19861711</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121</v>
      </c>
      <c r="BG129" s="401"/>
      <c r="BH129" s="401"/>
      <c r="BI129" s="401"/>
      <c r="BJ129" s="401"/>
      <c r="BK129" s="401"/>
      <c r="BL129" s="402"/>
      <c r="BM129" s="400">
        <v>17.510000000000002</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2807454</v>
      </c>
      <c r="AB130" s="410"/>
      <c r="AC130" s="410"/>
      <c r="AD130" s="410"/>
      <c r="AE130" s="411"/>
      <c r="AF130" s="412">
        <v>2875460</v>
      </c>
      <c r="AG130" s="410"/>
      <c r="AH130" s="410"/>
      <c r="AI130" s="410"/>
      <c r="AJ130" s="411"/>
      <c r="AK130" s="412">
        <v>2654069</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9.6</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16010887</v>
      </c>
      <c r="AB131" s="394"/>
      <c r="AC131" s="394"/>
      <c r="AD131" s="394"/>
      <c r="AE131" s="395"/>
      <c r="AF131" s="396">
        <v>16586968</v>
      </c>
      <c r="AG131" s="394"/>
      <c r="AH131" s="394"/>
      <c r="AI131" s="394"/>
      <c r="AJ131" s="395"/>
      <c r="AK131" s="396">
        <v>17207642</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v>29.3</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10.297793</v>
      </c>
      <c r="AB132" s="375"/>
      <c r="AC132" s="375"/>
      <c r="AD132" s="375"/>
      <c r="AE132" s="376"/>
      <c r="AF132" s="377">
        <v>10.18956569</v>
      </c>
      <c r="AG132" s="375"/>
      <c r="AH132" s="375"/>
      <c r="AI132" s="375"/>
      <c r="AJ132" s="376"/>
      <c r="AK132" s="377">
        <v>8.4461833879999997</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8.9</v>
      </c>
      <c r="AB133" s="354"/>
      <c r="AC133" s="354"/>
      <c r="AD133" s="354"/>
      <c r="AE133" s="355"/>
      <c r="AF133" s="353">
        <v>9.5</v>
      </c>
      <c r="AG133" s="354"/>
      <c r="AH133" s="354"/>
      <c r="AI133" s="354"/>
      <c r="AJ133" s="355"/>
      <c r="AK133" s="353">
        <v>9.6</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pP3bRgE40bXocu1CsX0/3mUOViwBDQFlTF6GU4DWmUm/oTsNeH0XxvRiNxKWCsgIqajdF6KFSwosod/KGIB9g==" saltValue="QJo2r8Cp8BoZo4V4kmZJ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ugDNZJvuZlrggPusiYPu8DTh+VXABhpUKB1i92RUzjZM1pfVlIq4m7IDiC0kRR5U63ZLdipw5die4Scoo1PYQ==" saltValue="rRNgK0Zk3lKeEP1ECRvP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In87uUM3guXQ0in+f5hwHr63871VCoTsXauP4IwPymeA0paiGDqHx/BJ2zsiUs/ejuyEzwe9jXBWwJUTux4sQ==" saltValue="sWfz5XPxy0djs42EjuK7F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4890851</v>
      </c>
      <c r="AP9" s="262">
        <v>83077</v>
      </c>
      <c r="AQ9" s="263">
        <v>80646</v>
      </c>
      <c r="AR9" s="264">
        <v>3</v>
      </c>
    </row>
    <row r="10" spans="1:46" ht="13.5" customHeight="1" x14ac:dyDescent="0.15">
      <c r="A10" s="247"/>
      <c r="AK10" s="1117" t="s">
        <v>487</v>
      </c>
      <c r="AL10" s="1118"/>
      <c r="AM10" s="1118"/>
      <c r="AN10" s="1119"/>
      <c r="AO10" s="265">
        <v>838404</v>
      </c>
      <c r="AP10" s="265">
        <v>14241</v>
      </c>
      <c r="AQ10" s="266">
        <v>6637</v>
      </c>
      <c r="AR10" s="267">
        <v>114.6</v>
      </c>
    </row>
    <row r="11" spans="1:46" ht="13.5" customHeight="1" x14ac:dyDescent="0.15">
      <c r="A11" s="247"/>
      <c r="AK11" s="1117" t="s">
        <v>488</v>
      </c>
      <c r="AL11" s="1118"/>
      <c r="AM11" s="1118"/>
      <c r="AN11" s="1119"/>
      <c r="AO11" s="265">
        <v>106614</v>
      </c>
      <c r="AP11" s="265">
        <v>1811</v>
      </c>
      <c r="AQ11" s="266">
        <v>1119</v>
      </c>
      <c r="AR11" s="267">
        <v>61.8</v>
      </c>
    </row>
    <row r="12" spans="1:46" ht="13.5" customHeight="1" x14ac:dyDescent="0.15">
      <c r="A12" s="247"/>
      <c r="AK12" s="1117" t="s">
        <v>489</v>
      </c>
      <c r="AL12" s="1118"/>
      <c r="AM12" s="1118"/>
      <c r="AN12" s="1119"/>
      <c r="AO12" s="265" t="s">
        <v>490</v>
      </c>
      <c r="AP12" s="265" t="s">
        <v>490</v>
      </c>
      <c r="AQ12" s="266">
        <v>8</v>
      </c>
      <c r="AR12" s="267" t="s">
        <v>490</v>
      </c>
    </row>
    <row r="13" spans="1:46" ht="13.5" customHeight="1" x14ac:dyDescent="0.15">
      <c r="A13" s="247"/>
      <c r="AK13" s="1117" t="s">
        <v>491</v>
      </c>
      <c r="AL13" s="1118"/>
      <c r="AM13" s="1118"/>
      <c r="AN13" s="1119"/>
      <c r="AO13" s="265">
        <v>250991</v>
      </c>
      <c r="AP13" s="265">
        <v>4263</v>
      </c>
      <c r="AQ13" s="266">
        <v>2502</v>
      </c>
      <c r="AR13" s="267">
        <v>70.400000000000006</v>
      </c>
    </row>
    <row r="14" spans="1:46" ht="13.5" customHeight="1" x14ac:dyDescent="0.15">
      <c r="A14" s="247"/>
      <c r="AK14" s="1117" t="s">
        <v>492</v>
      </c>
      <c r="AL14" s="1118"/>
      <c r="AM14" s="1118"/>
      <c r="AN14" s="1119"/>
      <c r="AO14" s="265">
        <v>48767</v>
      </c>
      <c r="AP14" s="265">
        <v>828</v>
      </c>
      <c r="AQ14" s="266">
        <v>1863</v>
      </c>
      <c r="AR14" s="267">
        <v>-55.6</v>
      </c>
    </row>
    <row r="15" spans="1:46" ht="13.5" customHeight="1" x14ac:dyDescent="0.15">
      <c r="A15" s="247"/>
      <c r="AK15" s="1120" t="s">
        <v>493</v>
      </c>
      <c r="AL15" s="1121"/>
      <c r="AM15" s="1121"/>
      <c r="AN15" s="1122"/>
      <c r="AO15" s="265">
        <v>-586399</v>
      </c>
      <c r="AP15" s="265">
        <v>-9961</v>
      </c>
      <c r="AQ15" s="266">
        <v>-4800</v>
      </c>
      <c r="AR15" s="267">
        <v>107.5</v>
      </c>
    </row>
    <row r="16" spans="1:46" x14ac:dyDescent="0.15">
      <c r="A16" s="247"/>
      <c r="AK16" s="1120" t="s">
        <v>177</v>
      </c>
      <c r="AL16" s="1121"/>
      <c r="AM16" s="1121"/>
      <c r="AN16" s="1122"/>
      <c r="AO16" s="265">
        <v>5549228</v>
      </c>
      <c r="AP16" s="265">
        <v>94261</v>
      </c>
      <c r="AQ16" s="266">
        <v>87975</v>
      </c>
      <c r="AR16" s="267">
        <v>7.1</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7.36</v>
      </c>
      <c r="AP21" s="278">
        <v>7.71</v>
      </c>
      <c r="AQ21" s="279">
        <v>-0.35</v>
      </c>
      <c r="AS21" s="280"/>
      <c r="AT21" s="276"/>
    </row>
    <row r="22" spans="1:46" s="248" customFormat="1" x14ac:dyDescent="0.15">
      <c r="A22" s="276"/>
      <c r="AK22" s="1123" t="s">
        <v>499</v>
      </c>
      <c r="AL22" s="1124"/>
      <c r="AM22" s="1124"/>
      <c r="AN22" s="1125"/>
      <c r="AO22" s="281">
        <v>99.8</v>
      </c>
      <c r="AP22" s="282">
        <v>98.3</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3581568</v>
      </c>
      <c r="AP32" s="291">
        <v>60838</v>
      </c>
      <c r="AQ32" s="292">
        <v>41451</v>
      </c>
      <c r="AR32" s="293">
        <v>46.8</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35</v>
      </c>
      <c r="AR34" s="293" t="s">
        <v>490</v>
      </c>
    </row>
    <row r="35" spans="1:46" ht="27" customHeight="1" x14ac:dyDescent="0.15">
      <c r="A35" s="247"/>
      <c r="AK35" s="1107" t="s">
        <v>506</v>
      </c>
      <c r="AL35" s="1108"/>
      <c r="AM35" s="1108"/>
      <c r="AN35" s="1109"/>
      <c r="AO35" s="291">
        <v>986502</v>
      </c>
      <c r="AP35" s="291">
        <v>16757</v>
      </c>
      <c r="AQ35" s="292">
        <v>11775</v>
      </c>
      <c r="AR35" s="293">
        <v>42.3</v>
      </c>
    </row>
    <row r="36" spans="1:46" ht="27" customHeight="1" x14ac:dyDescent="0.15">
      <c r="A36" s="247"/>
      <c r="AK36" s="1107" t="s">
        <v>507</v>
      </c>
      <c r="AL36" s="1108"/>
      <c r="AM36" s="1108"/>
      <c r="AN36" s="1109"/>
      <c r="AO36" s="291">
        <v>52647</v>
      </c>
      <c r="AP36" s="291">
        <v>894</v>
      </c>
      <c r="AQ36" s="292">
        <v>2188</v>
      </c>
      <c r="AR36" s="293">
        <v>-59.1</v>
      </c>
    </row>
    <row r="37" spans="1:46" ht="13.5" customHeight="1" x14ac:dyDescent="0.15">
      <c r="A37" s="247"/>
      <c r="AK37" s="1107" t="s">
        <v>508</v>
      </c>
      <c r="AL37" s="1108"/>
      <c r="AM37" s="1108"/>
      <c r="AN37" s="1109"/>
      <c r="AO37" s="291">
        <v>17</v>
      </c>
      <c r="AP37" s="291">
        <v>0</v>
      </c>
      <c r="AQ37" s="292">
        <v>531</v>
      </c>
      <c r="AR37" s="293">
        <v>-100</v>
      </c>
    </row>
    <row r="38" spans="1:46" ht="27" customHeight="1" x14ac:dyDescent="0.15">
      <c r="A38" s="247"/>
      <c r="AK38" s="1110" t="s">
        <v>509</v>
      </c>
      <c r="AL38" s="1111"/>
      <c r="AM38" s="1111"/>
      <c r="AN38" s="1112"/>
      <c r="AO38" s="294" t="s">
        <v>490</v>
      </c>
      <c r="AP38" s="294" t="s">
        <v>490</v>
      </c>
      <c r="AQ38" s="295">
        <v>1</v>
      </c>
      <c r="AR38" s="283" t="s">
        <v>490</v>
      </c>
      <c r="AS38" s="290"/>
    </row>
    <row r="39" spans="1:46" x14ac:dyDescent="0.15">
      <c r="A39" s="247"/>
      <c r="AK39" s="1110" t="s">
        <v>510</v>
      </c>
      <c r="AL39" s="1111"/>
      <c r="AM39" s="1111"/>
      <c r="AN39" s="1112"/>
      <c r="AO39" s="291">
        <v>-513276</v>
      </c>
      <c r="AP39" s="291">
        <v>-8719</v>
      </c>
      <c r="AQ39" s="292">
        <v>-5414</v>
      </c>
      <c r="AR39" s="293">
        <v>61</v>
      </c>
      <c r="AS39" s="290"/>
    </row>
    <row r="40" spans="1:46" ht="27" customHeight="1" x14ac:dyDescent="0.15">
      <c r="A40" s="247"/>
      <c r="AK40" s="1107" t="s">
        <v>511</v>
      </c>
      <c r="AL40" s="1108"/>
      <c r="AM40" s="1108"/>
      <c r="AN40" s="1109"/>
      <c r="AO40" s="291">
        <v>-2654069</v>
      </c>
      <c r="AP40" s="291">
        <v>-45083</v>
      </c>
      <c r="AQ40" s="292">
        <v>-35360</v>
      </c>
      <c r="AR40" s="293">
        <v>27.5</v>
      </c>
      <c r="AS40" s="290"/>
    </row>
    <row r="41" spans="1:46" x14ac:dyDescent="0.15">
      <c r="A41" s="247"/>
      <c r="AK41" s="1113" t="s">
        <v>287</v>
      </c>
      <c r="AL41" s="1114"/>
      <c r="AM41" s="1114"/>
      <c r="AN41" s="1115"/>
      <c r="AO41" s="291">
        <v>1453389</v>
      </c>
      <c r="AP41" s="291">
        <v>24688</v>
      </c>
      <c r="AQ41" s="292">
        <v>15207</v>
      </c>
      <c r="AR41" s="293">
        <v>62.3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2401526</v>
      </c>
      <c r="AN51" s="313">
        <v>39008</v>
      </c>
      <c r="AO51" s="314">
        <v>-48.5</v>
      </c>
      <c r="AP51" s="315">
        <v>63812</v>
      </c>
      <c r="AQ51" s="316">
        <v>2.2999999999999998</v>
      </c>
      <c r="AR51" s="317">
        <v>-50.8</v>
      </c>
    </row>
    <row r="52" spans="1:44" x14ac:dyDescent="0.15">
      <c r="A52" s="247"/>
      <c r="AK52" s="318"/>
      <c r="AL52" s="319" t="s">
        <v>521</v>
      </c>
      <c r="AM52" s="320">
        <v>1845299</v>
      </c>
      <c r="AN52" s="321">
        <v>29973</v>
      </c>
      <c r="AO52" s="322">
        <v>-47.7</v>
      </c>
      <c r="AP52" s="323">
        <v>33848</v>
      </c>
      <c r="AQ52" s="324">
        <v>-4.2</v>
      </c>
      <c r="AR52" s="325">
        <v>-43.5</v>
      </c>
    </row>
    <row r="53" spans="1:44" x14ac:dyDescent="0.15">
      <c r="A53" s="247"/>
      <c r="AK53" s="303" t="s">
        <v>522</v>
      </c>
      <c r="AL53" s="304"/>
      <c r="AM53" s="312">
        <v>2691174</v>
      </c>
      <c r="AN53" s="313">
        <v>44226</v>
      </c>
      <c r="AO53" s="314">
        <v>13.4</v>
      </c>
      <c r="AP53" s="315">
        <v>54225</v>
      </c>
      <c r="AQ53" s="316">
        <v>-15</v>
      </c>
      <c r="AR53" s="317">
        <v>28.4</v>
      </c>
    </row>
    <row r="54" spans="1:44" x14ac:dyDescent="0.15">
      <c r="A54" s="247"/>
      <c r="AK54" s="318"/>
      <c r="AL54" s="319" t="s">
        <v>521</v>
      </c>
      <c r="AM54" s="320">
        <v>2071517</v>
      </c>
      <c r="AN54" s="321">
        <v>34043</v>
      </c>
      <c r="AO54" s="322">
        <v>13.6</v>
      </c>
      <c r="AP54" s="323">
        <v>27337</v>
      </c>
      <c r="AQ54" s="324">
        <v>-19.2</v>
      </c>
      <c r="AR54" s="325">
        <v>32.799999999999997</v>
      </c>
    </row>
    <row r="55" spans="1:44" x14ac:dyDescent="0.15">
      <c r="A55" s="247"/>
      <c r="AK55" s="303" t="s">
        <v>523</v>
      </c>
      <c r="AL55" s="304"/>
      <c r="AM55" s="312">
        <v>2007435</v>
      </c>
      <c r="AN55" s="313">
        <v>33341</v>
      </c>
      <c r="AO55" s="314">
        <v>-24.6</v>
      </c>
      <c r="AP55" s="315">
        <v>54016</v>
      </c>
      <c r="AQ55" s="316">
        <v>-0.4</v>
      </c>
      <c r="AR55" s="317">
        <v>-24.2</v>
      </c>
    </row>
    <row r="56" spans="1:44" x14ac:dyDescent="0.15">
      <c r="A56" s="247"/>
      <c r="AK56" s="318"/>
      <c r="AL56" s="319" t="s">
        <v>521</v>
      </c>
      <c r="AM56" s="320">
        <v>1092055</v>
      </c>
      <c r="AN56" s="321">
        <v>18138</v>
      </c>
      <c r="AO56" s="322">
        <v>-46.7</v>
      </c>
      <c r="AP56" s="323">
        <v>28078</v>
      </c>
      <c r="AQ56" s="324">
        <v>2.7</v>
      </c>
      <c r="AR56" s="325">
        <v>-49.4</v>
      </c>
    </row>
    <row r="57" spans="1:44" x14ac:dyDescent="0.15">
      <c r="A57" s="247"/>
      <c r="AK57" s="303" t="s">
        <v>524</v>
      </c>
      <c r="AL57" s="304"/>
      <c r="AM57" s="312">
        <v>2427741</v>
      </c>
      <c r="AN57" s="313">
        <v>40831</v>
      </c>
      <c r="AO57" s="314">
        <v>22.5</v>
      </c>
      <c r="AP57" s="315">
        <v>52786</v>
      </c>
      <c r="AQ57" s="316">
        <v>-2.2999999999999998</v>
      </c>
      <c r="AR57" s="317">
        <v>24.8</v>
      </c>
    </row>
    <row r="58" spans="1:44" x14ac:dyDescent="0.15">
      <c r="A58" s="247"/>
      <c r="AK58" s="318"/>
      <c r="AL58" s="319" t="s">
        <v>521</v>
      </c>
      <c r="AM58" s="320">
        <v>1518067</v>
      </c>
      <c r="AN58" s="321">
        <v>25531</v>
      </c>
      <c r="AO58" s="322">
        <v>40.799999999999997</v>
      </c>
      <c r="AP58" s="323">
        <v>28742</v>
      </c>
      <c r="AQ58" s="324">
        <v>2.4</v>
      </c>
      <c r="AR58" s="325">
        <v>38.4</v>
      </c>
    </row>
    <row r="59" spans="1:44" x14ac:dyDescent="0.15">
      <c r="A59" s="247"/>
      <c r="AK59" s="303" t="s">
        <v>525</v>
      </c>
      <c r="AL59" s="304"/>
      <c r="AM59" s="312">
        <v>2279676</v>
      </c>
      <c r="AN59" s="313">
        <v>38723</v>
      </c>
      <c r="AO59" s="314">
        <v>-5.2</v>
      </c>
      <c r="AP59" s="315">
        <v>58465</v>
      </c>
      <c r="AQ59" s="316">
        <v>10.8</v>
      </c>
      <c r="AR59" s="317">
        <v>-16</v>
      </c>
    </row>
    <row r="60" spans="1:44" x14ac:dyDescent="0.15">
      <c r="A60" s="247"/>
      <c r="AK60" s="318"/>
      <c r="AL60" s="319" t="s">
        <v>521</v>
      </c>
      <c r="AM60" s="320">
        <v>1727114</v>
      </c>
      <c r="AN60" s="321">
        <v>29337</v>
      </c>
      <c r="AO60" s="322">
        <v>14.9</v>
      </c>
      <c r="AP60" s="323">
        <v>34452</v>
      </c>
      <c r="AQ60" s="324">
        <v>19.899999999999999</v>
      </c>
      <c r="AR60" s="325">
        <v>-5</v>
      </c>
    </row>
    <row r="61" spans="1:44" x14ac:dyDescent="0.15">
      <c r="A61" s="247"/>
      <c r="AK61" s="303" t="s">
        <v>526</v>
      </c>
      <c r="AL61" s="326"/>
      <c r="AM61" s="312">
        <v>2361510</v>
      </c>
      <c r="AN61" s="313">
        <v>39226</v>
      </c>
      <c r="AO61" s="314">
        <v>-8.5</v>
      </c>
      <c r="AP61" s="315">
        <v>56661</v>
      </c>
      <c r="AQ61" s="327">
        <v>-0.9</v>
      </c>
      <c r="AR61" s="317">
        <v>-7.6</v>
      </c>
    </row>
    <row r="62" spans="1:44" x14ac:dyDescent="0.15">
      <c r="A62" s="247"/>
      <c r="AK62" s="318"/>
      <c r="AL62" s="319" t="s">
        <v>521</v>
      </c>
      <c r="AM62" s="320">
        <v>1650810</v>
      </c>
      <c r="AN62" s="321">
        <v>27404</v>
      </c>
      <c r="AO62" s="322">
        <v>-5</v>
      </c>
      <c r="AP62" s="323">
        <v>30491</v>
      </c>
      <c r="AQ62" s="324">
        <v>0.3</v>
      </c>
      <c r="AR62" s="325">
        <v>-5.3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lDTuKTpH0mg5VmA/B0PMpmv5qEg02RwTksb+qhmSantBcCCtPDWAuFHoxo+SvGROd7H+fH7ugoPvIt/FBE/Sw==" saltValue="dhMVCT9iN7AtQ3m+qhdA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nUlNwY1EgDhS/F095Yi2Qshy8gymhXyQqNci8nQRpUCjsIwjOTSeCJOgmpgqUGBZZQR2lZQEil+d5zUZn5UajQ==" saltValue="pScWdTvWqOpcwydmtRoy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9sTomLyZPvTqVv3Bb9y3tfCkvKkXAnhEJiScP8eEEwn93ue/NDgOA/PnWWevgcfzMcSJLLtkJmFqeYvKgxS7g==" saltValue="oxQCswfgJYUj9b1v+GSZ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24.05</v>
      </c>
      <c r="G47" s="12">
        <v>24.28</v>
      </c>
      <c r="H47" s="12">
        <v>25.53</v>
      </c>
      <c r="I47" s="12">
        <v>24.65</v>
      </c>
      <c r="J47" s="13">
        <v>23.32</v>
      </c>
    </row>
    <row r="48" spans="2:10" ht="57.75" customHeight="1" x14ac:dyDescent="0.15">
      <c r="B48" s="14"/>
      <c r="C48" s="1128" t="s">
        <v>4</v>
      </c>
      <c r="D48" s="1128"/>
      <c r="E48" s="1129"/>
      <c r="F48" s="15">
        <v>2.4700000000000002</v>
      </c>
      <c r="G48" s="16">
        <v>6.27</v>
      </c>
      <c r="H48" s="16">
        <v>3.44</v>
      </c>
      <c r="I48" s="16">
        <v>2.2799999999999998</v>
      </c>
      <c r="J48" s="17">
        <v>2.4</v>
      </c>
    </row>
    <row r="49" spans="2:10" ht="57.75" customHeight="1" thickBot="1" x14ac:dyDescent="0.2">
      <c r="B49" s="18"/>
      <c r="C49" s="1130" t="s">
        <v>5</v>
      </c>
      <c r="D49" s="1130"/>
      <c r="E49" s="1131"/>
      <c r="F49" s="19" t="s">
        <v>533</v>
      </c>
      <c r="G49" s="20">
        <v>4.95</v>
      </c>
      <c r="H49" s="20" t="s">
        <v>534</v>
      </c>
      <c r="I49" s="20" t="s">
        <v>535</v>
      </c>
      <c r="J49" s="21" t="s">
        <v>536</v>
      </c>
    </row>
    <row r="50" spans="2:10" x14ac:dyDescent="0.15"/>
  </sheetData>
  <sheetProtection algorithmName="SHA-512" hashValue="oEfncy5pB3plzV6GjgJfBjxR9KJfjM/sxzrNMjAsx2sPGn1gLQsGVmTfJ6Kll2AGoPgLkQO5H2rKQGkH+VGh1w==" saltValue="Sp9OTIYfQ7PofuaBdW8N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2026-03-06T05:36:14Z</cp:lastPrinted>
  <dcterms:created xsi:type="dcterms:W3CDTF">2026-02-23T08:36:43Z</dcterms:created>
  <dcterms:modified xsi:type="dcterms:W3CDTF">2026-03-16T04:11:47Z</dcterms:modified>
  <cp:category/>
</cp:coreProperties>
</file>