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1.png" ContentType="image/png"/>
  <Override PartName="/xl/charts/chart1.xml" ContentType="application/vnd.openxmlformats-officedocument.drawingml.chart+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2.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1.業務チェックシート" sheetId="1" state="visible" r:id="rId2"/>
    <sheet name="2.レーダーチャート" sheetId="2" state="visible" r:id="rId3"/>
    <sheet name="3.連携項目比較シート（市町村が使用します）" sheetId="3" state="visible" r:id="rId4"/>
    <sheet name="4.レーダーチャート用集計シート（市町村が使用します）" sheetId="4" state="visible" r:id="rId5"/>
    <sheet name="1" sheetId="5" state="visible" r:id="rId6"/>
  </sheets>
  <definedNames>
    <definedName function="false" hidden="false" localSheetId="0" name="_xlnm.Print_Area" vbProcedure="false">'1.業務チェックシート'!$A$1:$L$107</definedName>
    <definedName function="false" hidden="false" localSheetId="0" name="_xlnm.Print_Titles" vbProcedure="false">'1.業務チェックシート'!$8:$8</definedName>
    <definedName function="false" hidden="false" localSheetId="1" name="_xlnm.Print_Area" vbProcedure="false">'2.レーダーチャート'!$A$1:$I$41</definedName>
    <definedName function="false" hidden="false" localSheetId="2" name="_xlnm.Print_Area" vbProcedure="false">'3.連携項目比較シート（市町村が使用します）'!$A$1:$L$77</definedName>
    <definedName function="false" hidden="false" localSheetId="3" name="_xlnm.Print_Area" vbProcedure="false">'4.レーダーチャート用集計シート（市町村が使用します）'!$A$1:$L$95</definedName>
    <definedName function="false" hidden="false" localSheetId="0" name="_xlnm.Print_Area" vbProcedure="false">'1.業務チェックシート'!$A$1:$L$107</definedName>
    <definedName function="false" hidden="false" localSheetId="0" name="_xlnm.Print_Titles" vbProcedure="false">'1.業務チェックシート'!$8:$8</definedName>
    <definedName function="false" hidden="false" localSheetId="1" name="_xlnm.Print_Area" vbProcedure="false">'2.レーダーチャート'!$A$1:$I$41</definedName>
    <definedName function="false" hidden="false" localSheetId="2" name="_xlnm.Print_Area" vbProcedure="false">'3.連携項目比較シート（市町村が使用します）'!$A$1:$L$77</definedName>
    <definedName function="false" hidden="false" localSheetId="3" name="_xlnm.Print_Area" vbProcedure="false">'4.レーダーチャート用集計シート（市町村が使用します）'!$A$1:$L$95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<sst xmlns="http://schemas.openxmlformats.org/spreadsheetml/2006/main" count="869" uniqueCount="403">
  <si>
    <t xml:space="preserve">資料１（参考）</t>
  </si>
  <si>
    <r>
      <rPr>
        <sz val="14"/>
        <color rgb="FF000000"/>
        <rFont val="DejaVu Sans"/>
        <family val="2"/>
      </rPr>
      <t xml:space="preserve">【地域包括支援センター用】　</t>
    </r>
    <r>
      <rPr>
        <sz val="14"/>
        <color rgb="FF000000"/>
        <rFont val="Meiryo UI"/>
        <family val="3"/>
      </rPr>
      <t xml:space="preserve">1.</t>
    </r>
    <r>
      <rPr>
        <sz val="14"/>
        <color rgb="FF000000"/>
        <rFont val="DejaVu Sans"/>
        <family val="2"/>
      </rPr>
      <t xml:space="preserve">業務チェックシート</t>
    </r>
  </si>
  <si>
    <t xml:space="preserve">　</t>
  </si>
  <si>
    <r>
      <rPr>
        <sz val="11"/>
        <rFont val="DejaVu Sans"/>
        <family val="2"/>
      </rPr>
      <t xml:space="preserve">　■業務チェックシートへの入力方法■
</t>
    </r>
    <r>
      <rPr>
        <sz val="9"/>
        <rFont val="DejaVu Sans"/>
        <family val="2"/>
      </rPr>
      <t xml:space="preserve">
○入力する箇所は「青色」の網掛けのあるセルとなります。
 下記の各設問について、該当するものに○を選択してください（プルダウン方式）。該当しない場合は「</t>
    </r>
    <r>
      <rPr>
        <sz val="9"/>
        <rFont val="Meiryo UI"/>
        <family val="3"/>
      </rPr>
      <t xml:space="preserve">×</t>
    </r>
    <r>
      <rPr>
        <sz val="9"/>
        <rFont val="DejaVu Sans"/>
        <family val="2"/>
      </rPr>
      <t xml:space="preserve">」のままで結構です。
※　「該当する」の考え方について
　　「地域包括支援センター運営状況調査票」の各設問において「１」を選択した場合「〇」となります。
　　「１」以外を選択した場合（「２」「３」など、無回答も含む）は「</t>
    </r>
    <r>
      <rPr>
        <sz val="9"/>
        <rFont val="Meiryo UI"/>
        <family val="3"/>
      </rPr>
      <t xml:space="preserve">×</t>
    </r>
    <r>
      <rPr>
        <sz val="9"/>
        <rFont val="DejaVu Sans"/>
        <family val="2"/>
      </rPr>
      <t xml:space="preserve">」となります。
○地域包括支援センターが回答する「センター指標」（表右側）以外に、「市町村指標」（表左側）も掲載していますが、
　　入力の必要はありません。市町村の指標についてご確認ください（参考情報）。
○入力が完了すると、次のシート「</t>
    </r>
    <r>
      <rPr>
        <sz val="9"/>
        <rFont val="Meiryo UI"/>
        <family val="3"/>
      </rPr>
      <t xml:space="preserve">2.</t>
    </r>
    <r>
      <rPr>
        <sz val="9"/>
        <rFont val="DejaVu Sans"/>
        <family val="2"/>
      </rPr>
      <t xml:space="preserve">レーダーチャート」に貴センターの評価結果がレーダーチャートにて示されています。
　　「全国調査結果」欄は、</t>
    </r>
    <r>
      <rPr>
        <b val="true"/>
        <sz val="9"/>
        <color rgb="FFFF0000"/>
        <rFont val="Meiryo UI"/>
        <family val="3"/>
      </rPr>
      <t xml:space="preserve">2022</t>
    </r>
    <r>
      <rPr>
        <sz val="9"/>
        <rFont val="DejaVu Sans"/>
        <family val="2"/>
      </rPr>
      <t xml:space="preserve">年度（</t>
    </r>
    <r>
      <rPr>
        <b val="true"/>
        <sz val="9"/>
        <color rgb="FFFF0000"/>
        <rFont val="DejaVu Sans"/>
        <family val="2"/>
      </rPr>
      <t xml:space="preserve">令和</t>
    </r>
    <r>
      <rPr>
        <b val="true"/>
        <sz val="9"/>
        <color rgb="FFFF0000"/>
        <rFont val="Meiryo UI"/>
        <family val="3"/>
      </rPr>
      <t xml:space="preserve">4</t>
    </r>
    <r>
      <rPr>
        <sz val="9"/>
        <rFont val="DejaVu Sans"/>
        <family val="2"/>
      </rPr>
      <t xml:space="preserve">年度）の全国調査結果数値です。比較し貴センターの特徴を確認できます。</t>
    </r>
  </si>
  <si>
    <t xml:space="preserve">以下の青色のセルについて、該当するものに○を選択してください。↓</t>
  </si>
  <si>
    <t xml:space="preserve">市町村指標</t>
  </si>
  <si>
    <t xml:space="preserve">該当するものに○</t>
  </si>
  <si>
    <t xml:space="preserve">全国調査結果</t>
  </si>
  <si>
    <t xml:space="preserve">センター指標</t>
  </si>
  <si>
    <t xml:space="preserve">１　組織・運営体制等</t>
  </si>
  <si>
    <r>
      <rPr>
        <sz val="7"/>
        <color rgb="FF000000"/>
        <rFont val="ＭＳ Ｐゴシック"/>
        <family val="3"/>
      </rPr>
      <t xml:space="preserve">(1)</t>
    </r>
    <r>
      <rPr>
        <sz val="7"/>
        <color rgb="FF000000"/>
        <rFont val="DejaVu Sans"/>
        <family val="2"/>
      </rPr>
      <t xml:space="preserve">　組織運営体制</t>
    </r>
  </si>
  <si>
    <t xml:space="preserve">Q19</t>
  </si>
  <si>
    <t xml:space="preserve">運営協議会での議論を経て、センターの運営方針を策定し、センターへ伝達しているか。</t>
  </si>
  <si>
    <t xml:space="preserve">Q11</t>
  </si>
  <si>
    <t xml:space="preserve">市町村が定める運営方針の内容に沿って、センターの事業計画を策定しているか。</t>
  </si>
  <si>
    <t xml:space="preserve">Q20</t>
  </si>
  <si>
    <t xml:space="preserve">年度ごとのセンターの事業計画の策定に当たり、センターと協議を行っているか。</t>
  </si>
  <si>
    <t xml:space="preserve">Q11-1</t>
  </si>
  <si>
    <r>
      <rPr>
        <sz val="7"/>
        <rFont val="DejaVu Sans"/>
        <family val="2"/>
      </rPr>
      <t xml:space="preserve">事業計画の策定に当たって、市町村と協議し、市町村から受けた指摘がある場合、これを反映しているか。
（</t>
    </r>
    <r>
      <rPr>
        <sz val="7"/>
        <rFont val="ＭＳ Ｐゴシック"/>
        <family val="3"/>
      </rPr>
      <t xml:space="preserve">Q11</t>
    </r>
    <r>
      <rPr>
        <sz val="7"/>
        <rFont val="DejaVu Sans"/>
        <family val="2"/>
      </rPr>
      <t xml:space="preserve">で「〇」の場合のみ回答する欄です。</t>
    </r>
    <r>
      <rPr>
        <sz val="7"/>
        <rFont val="ＭＳ Ｐゴシック"/>
        <family val="3"/>
      </rPr>
      <t xml:space="preserve">Q11</t>
    </r>
    <r>
      <rPr>
        <sz val="7"/>
        <rFont val="DejaVu Sans"/>
        <family val="2"/>
      </rPr>
      <t xml:space="preserve">で「</t>
    </r>
    <r>
      <rPr>
        <sz val="7"/>
        <rFont val="ＭＳ Ｐゴシック"/>
        <family val="3"/>
      </rPr>
      <t xml:space="preserve">×</t>
    </r>
    <r>
      <rPr>
        <sz val="7"/>
        <rFont val="DejaVu Sans"/>
        <family val="2"/>
      </rPr>
      <t xml:space="preserve">」の場合は、「</t>
    </r>
    <r>
      <rPr>
        <sz val="7"/>
        <rFont val="ＭＳ Ｐゴシック"/>
        <family val="3"/>
      </rPr>
      <t xml:space="preserve">×</t>
    </r>
    <r>
      <rPr>
        <sz val="7"/>
        <rFont val="DejaVu Sans"/>
        <family val="2"/>
      </rPr>
      <t xml:space="preserve">」を選択してください）</t>
    </r>
  </si>
  <si>
    <t xml:space="preserve">Q21</t>
  </si>
  <si>
    <t xml:space="preserve">前年度における運営協議会での議論を踏まえ、センターの運営方針、センターへの支援、指導の内容を改善したか。</t>
  </si>
  <si>
    <t xml:space="preserve">Q12</t>
  </si>
  <si>
    <t xml:space="preserve">市町村の支援・指導の内容により、逐次、センターの業務改善が図られているか。</t>
  </si>
  <si>
    <t xml:space="preserve">Q22</t>
  </si>
  <si>
    <t xml:space="preserve">市町村とセンターの間の連絡会合を、定期的に開催しているか。</t>
  </si>
  <si>
    <t xml:space="preserve">Q13</t>
  </si>
  <si>
    <t xml:space="preserve">市町村が設置する定期的な連絡会合に、毎回、出席しているか。</t>
  </si>
  <si>
    <t xml:space="preserve">Q23</t>
  </si>
  <si>
    <t xml:space="preserve">センターに対して、担当圏域の現状やニーズの把握に必要な情報を提供しているか。</t>
  </si>
  <si>
    <t xml:space="preserve">Q14</t>
  </si>
  <si>
    <t xml:space="preserve">市町村から、担当圏域の現状やニーズの把握に必要な情報の提供を受けているか。</t>
  </si>
  <si>
    <t xml:space="preserve">Q15</t>
  </si>
  <si>
    <t xml:space="preserve">把握した担当圏域の現状やニーズに基づき、センターの取組における重点項目を設定しているか。</t>
  </si>
  <si>
    <t xml:space="preserve">Q24</t>
  </si>
  <si>
    <t xml:space="preserve">センターに対して、介護保険法施行規則に定める原則基準に基づく３職種の配置を義務付けているか。</t>
  </si>
  <si>
    <t xml:space="preserve">Q25</t>
  </si>
  <si>
    <r>
      <rPr>
        <sz val="7"/>
        <rFont val="DejaVu Sans"/>
        <family val="2"/>
      </rPr>
      <t xml:space="preserve">センターにおいて、</t>
    </r>
    <r>
      <rPr>
        <sz val="7"/>
        <rFont val="ＭＳ Ｐゴシック"/>
        <family val="3"/>
      </rPr>
      <t xml:space="preserve">3</t>
    </r>
    <r>
      <rPr>
        <sz val="7"/>
        <rFont val="DejaVu Sans"/>
        <family val="2"/>
      </rPr>
      <t xml:space="preserve">職種（それぞれの職種の準ずる者は含まない）が配置されているか。</t>
    </r>
  </si>
  <si>
    <t xml:space="preserve">Q16</t>
  </si>
  <si>
    <r>
      <rPr>
        <sz val="7"/>
        <rFont val="ＭＳ Ｐゴシック"/>
        <family val="3"/>
      </rPr>
      <t xml:space="preserve">3</t>
    </r>
    <r>
      <rPr>
        <sz val="7"/>
        <rFont val="DejaVu Sans"/>
        <family val="2"/>
      </rPr>
      <t xml:space="preserve">職種（それぞれの職種の準ずる者は含まない）を配置しているか。
</t>
    </r>
  </si>
  <si>
    <t xml:space="preserve">Q26</t>
  </si>
  <si>
    <r>
      <rPr>
        <sz val="7"/>
        <rFont val="DejaVu Sans"/>
        <family val="2"/>
      </rPr>
      <t xml:space="preserve">センターの３職種（準ずる者含む）一人当たり高齢者数（圏域内の高齢者数／センター人員）の状況が</t>
    </r>
    <r>
      <rPr>
        <sz val="7"/>
        <rFont val="ＭＳ Ｐゴシック"/>
        <family val="3"/>
      </rPr>
      <t xml:space="preserve">1,500</t>
    </r>
    <r>
      <rPr>
        <sz val="7"/>
        <rFont val="DejaVu Sans"/>
        <family val="2"/>
      </rPr>
      <t xml:space="preserve">人以下であるか。</t>
    </r>
  </si>
  <si>
    <t xml:space="preserve">Q27</t>
  </si>
  <si>
    <t xml:space="preserve">センター職員の資質向上の観点から、センター職員を対象とした研修計画を策定し、年度当初までにセンターに示しているか。</t>
  </si>
  <si>
    <t xml:space="preserve">Q17</t>
  </si>
  <si>
    <t xml:space="preserve">市町村から、年度当初までに、センター職員を対象とした研修計画が示されているか。</t>
  </si>
  <si>
    <t xml:space="preserve">Q18</t>
  </si>
  <si>
    <r>
      <rPr>
        <sz val="7"/>
        <rFont val="DejaVu Sans"/>
        <family val="2"/>
      </rPr>
      <t xml:space="preserve">センターに在籍する全ての職員に対して、センターまたは受託法人が、職場での仕事を離れての研修（</t>
    </r>
    <r>
      <rPr>
        <sz val="7"/>
        <rFont val="ＭＳ Ｐゴシック"/>
        <family val="3"/>
      </rPr>
      <t xml:space="preserve">Off-JT</t>
    </r>
    <r>
      <rPr>
        <sz val="7"/>
        <rFont val="DejaVu Sans"/>
        <family val="2"/>
      </rPr>
      <t xml:space="preserve">）を実施しているか。</t>
    </r>
  </si>
  <si>
    <t xml:space="preserve">Q28</t>
  </si>
  <si>
    <t xml:space="preserve">センターに対して、夜間・早朝の窓口（連絡先）の設置を義務付けているか。</t>
  </si>
  <si>
    <t xml:space="preserve">夜間・早朝の窓口（連絡先）を設置し、窓口を住民にパンフレットやホームページ等で周知しているか。</t>
  </si>
  <si>
    <t xml:space="preserve">Q29</t>
  </si>
  <si>
    <t xml:space="preserve">センターに対して、平日以外の窓口（連絡先）の設置を義務付けているか。</t>
  </si>
  <si>
    <t xml:space="preserve">平日以外の窓口（連絡先）を設置し、窓口を住民にパンフレットやホームページ等で周知しているか。</t>
  </si>
  <si>
    <t xml:space="preserve">Q30</t>
  </si>
  <si>
    <t xml:space="preserve">市町村の広報紙やホームページなどでセンターの周知を行っているか。</t>
  </si>
  <si>
    <t xml:space="preserve">パンフレットの配布など、センターの周知を行っているか。</t>
  </si>
  <si>
    <t xml:space="preserve">Q31</t>
  </si>
  <si>
    <t xml:space="preserve">介護サービス情報公表システム等において、センターの事業内容・運営状況に関する情報を公表しているか。</t>
  </si>
  <si>
    <t xml:space="preserve">平均点数・個数</t>
  </si>
  <si>
    <t xml:space="preserve">平均点数・％</t>
  </si>
  <si>
    <r>
      <rPr>
        <sz val="7"/>
        <rFont val="ＭＳ Ｐゴシック"/>
        <family val="3"/>
      </rPr>
      <t xml:space="preserve">(2)</t>
    </r>
    <r>
      <rPr>
        <sz val="7"/>
        <rFont val="DejaVu Sans"/>
        <family val="2"/>
      </rPr>
      <t xml:space="preserve">　個人情報の保護</t>
    </r>
  </si>
  <si>
    <t xml:space="preserve">Q32</t>
  </si>
  <si>
    <t xml:space="preserve">個人情報保護に関する市町村の取扱方針をセンターに示しているか。</t>
  </si>
  <si>
    <t xml:space="preserve">個人情報保護に関する市町村の取扱方針に従って、センターが個人情報保護マニュアル（個人情報保護方針）を整備しているか。</t>
  </si>
  <si>
    <t xml:space="preserve">Q33</t>
  </si>
  <si>
    <t xml:space="preserve">個人情報が漏えいした場合の対応など、センターが行うべき個人情報保護の対応について、センターへ指示しているか。</t>
  </si>
  <si>
    <t xml:space="preserve">個人情報が漏えいした場合の対応など、市町村から指示のあった個人情報保護のための対応を、各職員へ周知しているか。</t>
  </si>
  <si>
    <t xml:space="preserve">個人情報保護に関する責任者（常勤）を配置しているか。</t>
  </si>
  <si>
    <t xml:space="preserve">個人情報の持出・開示時は、管理簿への記載と確認を行っているか。</t>
  </si>
  <si>
    <t xml:space="preserve">Q34</t>
  </si>
  <si>
    <t xml:space="preserve">センターからの個人情報漏えい等の報告事案に対し、対応策を指示・助言しているか。</t>
  </si>
  <si>
    <r>
      <rPr>
        <sz val="7"/>
        <rFont val="ＭＳ Ｐゴシック"/>
        <family val="3"/>
      </rPr>
      <t xml:space="preserve">(3)</t>
    </r>
    <r>
      <rPr>
        <sz val="7"/>
        <rFont val="DejaVu Sans"/>
        <family val="2"/>
      </rPr>
      <t xml:space="preserve">　利用者満足の向上</t>
    </r>
  </si>
  <si>
    <t xml:space="preserve">Q35</t>
  </si>
  <si>
    <t xml:space="preserve">苦情内容の記録等、苦情対応に関する市町村の方針をセンターに示しているか。</t>
  </si>
  <si>
    <t xml:space="preserve">市町村の方針に沿って、苦情対応体制を整備し、苦情内容や苦情への対応策について記録しているか。
</t>
  </si>
  <si>
    <t xml:space="preserve">Q36</t>
  </si>
  <si>
    <t xml:space="preserve">センターが受けた介護サービスに関する相談について、センターから市町村に対して報告や協議を受ける仕組みを設けているか。</t>
  </si>
  <si>
    <t xml:space="preserve">センターが受けた介護サービスに関する相談について、市町村に対して報告や協議を行う仕組みが設けられているか。</t>
  </si>
  <si>
    <t xml:space="preserve">Q37</t>
  </si>
  <si>
    <t xml:space="preserve">相談者のプライバシーが確保される環境整備に関する市町村の方針をセンターに示しているか。</t>
  </si>
  <si>
    <t xml:space="preserve">相談者のプライバシー確保に関する市町村の方針に沿い、プライバシーが確保される環境を整備しているか。
</t>
  </si>
  <si>
    <t xml:space="preserve">１　組織運営体制等　計　点数：個数</t>
  </si>
  <si>
    <t xml:space="preserve">１　組織運営体制等　計　平均点数：個数</t>
  </si>
  <si>
    <t xml:space="preserve">１　組織運営体制等　計　点数：％</t>
  </si>
  <si>
    <t xml:space="preserve">１　組織運営体制等　計　平均点数：％</t>
  </si>
  <si>
    <t xml:space="preserve">２　個別業務</t>
  </si>
  <si>
    <r>
      <rPr>
        <sz val="7"/>
        <rFont val="ＭＳ Ｐゴシック"/>
        <family val="3"/>
      </rPr>
      <t xml:space="preserve">(1)</t>
    </r>
    <r>
      <rPr>
        <sz val="7"/>
        <rFont val="DejaVu Sans"/>
        <family val="2"/>
      </rPr>
      <t xml:space="preserve">　総合相談支援業務</t>
    </r>
  </si>
  <si>
    <t xml:space="preserve">Q38</t>
  </si>
  <si>
    <t xml:space="preserve">市町村レベルの関係団体（民生委員等）の会議に、定期的に参加しているか。</t>
  </si>
  <si>
    <t xml:space="preserve">地域における関係機関・関係者のネットワークについて、構成員・連絡先・特性等に関する情報をマップまたはリストで管理しているか。</t>
  </si>
  <si>
    <t xml:space="preserve">Q39</t>
  </si>
  <si>
    <t xml:space="preserve">センターと協議しつつ、センターにおいて受けた相談事例の終結条件を定めているか。</t>
  </si>
  <si>
    <t xml:space="preserve">相談事例の終結条件を、市町村と共有しているか。</t>
  </si>
  <si>
    <t xml:space="preserve">Q40</t>
  </si>
  <si>
    <t xml:space="preserve">センターにおける相談事例の分類方法を定めているか。</t>
  </si>
  <si>
    <t xml:space="preserve">相談事例の分類方法を、市町村と共有しているか。</t>
  </si>
  <si>
    <t xml:space="preserve">Q41</t>
  </si>
  <si>
    <t xml:space="preserve">１年間におけるセンターの相談件数を把握しているか。</t>
  </si>
  <si>
    <t xml:space="preserve">１年間の相談件数を市町村に報告しているか。</t>
  </si>
  <si>
    <t xml:space="preserve">Q42</t>
  </si>
  <si>
    <t xml:space="preserve">センターからの相談事例に関する支援要請に対応したか。</t>
  </si>
  <si>
    <t xml:space="preserve">相談事例解決のために、市町村への支援を要請し、その要請に対し市町村からの支援があったか。</t>
  </si>
  <si>
    <t xml:space="preserve">Q43</t>
  </si>
  <si>
    <t xml:space="preserve">センターが対応した家族介護者からの相談について、相談件数・相談内容を把握しているか。</t>
  </si>
  <si>
    <t xml:space="preserve">家族介護者からの相談について、相談件数や相談内容を記録等に残して取りまとめているか。</t>
  </si>
  <si>
    <r>
      <rPr>
        <sz val="7"/>
        <rFont val="ＭＳ Ｐゴシック"/>
        <family val="3"/>
      </rPr>
      <t xml:space="preserve">(2)</t>
    </r>
    <r>
      <rPr>
        <sz val="7"/>
        <rFont val="DejaVu Sans"/>
        <family val="2"/>
      </rPr>
      <t xml:space="preserve">　権利擁護業務</t>
    </r>
  </si>
  <si>
    <t xml:space="preserve">Q45</t>
  </si>
  <si>
    <t xml:space="preserve">成年後見制度の市町村長申し立てに関する判断基準をセンターと共有しているか。</t>
  </si>
  <si>
    <t xml:space="preserve">成年後見制度の市町村長申し立てに関する判断基準が、市町村から共有されているか。</t>
  </si>
  <si>
    <t xml:space="preserve">Q46</t>
  </si>
  <si>
    <t xml:space="preserve">高齢者虐待事例及び高齢者虐待を疑われる事例への対応の流れを整理し、センターと共有しているか。</t>
  </si>
  <si>
    <t xml:space="preserve">高齢者虐待事例及び高齢者虐待を疑われる事例への対応の流れについて、市町村と共有しているか。</t>
  </si>
  <si>
    <t xml:space="preserve">Q47</t>
  </si>
  <si>
    <t xml:space="preserve">センターまたは市町村が開催する高齢者虐待防止に関する情報共有、議論及び報告等を行う会議において、高齢者虐待事例への対応策を検討しているか。</t>
  </si>
  <si>
    <t xml:space="preserve">Q48</t>
  </si>
  <si>
    <t xml:space="preserve">消費生活に関する相談窓口及び警察に対して、センターとの連携についての協力依頼を行っているか。</t>
  </si>
  <si>
    <t xml:space="preserve">消費者被害に関し、センターが受けた相談内容について、消費生活に関する相談窓口または警察等と連携の上、対応しているか。</t>
  </si>
  <si>
    <t xml:space="preserve">消費者被害に関する情報を、民生委員・介護支援専門員・ホームヘルパー等へ情報提供する取組を行っているか。</t>
  </si>
  <si>
    <r>
      <rPr>
        <sz val="7"/>
        <rFont val="ＭＳ Ｐゴシック"/>
        <family val="3"/>
      </rPr>
      <t xml:space="preserve">(3)</t>
    </r>
    <r>
      <rPr>
        <sz val="7"/>
        <rFont val="DejaVu Sans"/>
        <family val="2"/>
      </rPr>
      <t xml:space="preserve">　包括的・継続的ケアマネジメント支援業務</t>
    </r>
  </si>
  <si>
    <t xml:space="preserve">Q49</t>
  </si>
  <si>
    <t xml:space="preserve">日常生活圏域ごとの居宅介護支援事業所のデータを把握し、センターに情報提供しているか。</t>
  </si>
  <si>
    <t xml:space="preserve">担当圏域における居宅介護支援事業所のデータを把握しているか。</t>
  </si>
  <si>
    <t xml:space="preserve">Q50</t>
  </si>
  <si>
    <t xml:space="preserve">センターと協議の上、センターが開催する介護支援専門員を対象にした研修会・事例検討会等の開催計画を作成しているか。</t>
  </si>
  <si>
    <t xml:space="preserve">介護支援専門員を対象にした研修会・事例検討会等の開催計画を策定し、年度当初に、指定居宅介護支援事業所に示しているか。</t>
  </si>
  <si>
    <t xml:space="preserve">Q51</t>
  </si>
  <si>
    <t xml:space="preserve">介護支援専門員を対象に、包括的・継続的ケアマネジメントを行うための課題や支援などに関するアンケートや意見収集等を行い、センターに情報提供を行っているか。</t>
  </si>
  <si>
    <t xml:space="preserve">Q44</t>
  </si>
  <si>
    <t xml:space="preserve">介護支援専門員に対するアンケート・意見収集等についての市町村からの情報提供や、市町村による研修会の内容等を踏まえ、地域の介護支援専門員のニーズや課題に基づく事例検討会や、個別事例を検討する地域ケア会議等を開催しているか。</t>
  </si>
  <si>
    <t xml:space="preserve">Q52</t>
  </si>
  <si>
    <t xml:space="preserve">地域の介護支援専門員の実践力向上を図ることなどを目的とした、地域ケア会議や事例検討等を行うことができるように、センター職員を対象とした研修会を開催しているか。</t>
  </si>
  <si>
    <t xml:space="preserve">Q53</t>
  </si>
  <si>
    <t xml:space="preserve">介護支援専門員のニーズに基づいて、多様な関係機関・関係者との意見交換の場を設けているか。</t>
  </si>
  <si>
    <t xml:space="preserve">担当圏域の介護支援専門員のニーズに基づいて、多様な関係機関・関係者との意見交換の場を設けているか。</t>
  </si>
  <si>
    <t xml:space="preserve">介護支援専門員が円滑に業務を行うことができるよう、地域住民に対して介護予防・自立支援に関する意識の共有を図るための出前講座等を開催しているか。</t>
  </si>
  <si>
    <t xml:space="preserve">Q54</t>
  </si>
  <si>
    <t xml:space="preserve">センターが介護支援専門員から受けた相談事例の内容を整理・分類した上で、経年的に件数を把握しているか。</t>
  </si>
  <si>
    <t xml:space="preserve">介護支援専門員から受けた相談事例の内容を整理・分類した上で、経年的に件数を把握しているか。</t>
  </si>
  <si>
    <r>
      <rPr>
        <sz val="7"/>
        <rFont val="ＭＳ Ｐゴシック"/>
        <family val="3"/>
      </rPr>
      <t xml:space="preserve">(4)</t>
    </r>
    <r>
      <rPr>
        <sz val="7"/>
        <rFont val="DejaVu Sans"/>
        <family val="2"/>
      </rPr>
      <t xml:space="preserve">　地域ケア会議</t>
    </r>
  </si>
  <si>
    <t xml:space="preserve">Q55</t>
  </si>
  <si>
    <t xml:space="preserve">地域ケア会議が発揮すべき機能、構成員、スケジュールを盛り込んだ開催計画を策定し、センターに示しているか。</t>
  </si>
  <si>
    <t xml:space="preserve">地域ケア会議が発揮すべき機能、構成員、スケジュール等を盛り込んだ開催計画が市町村から示されているか。</t>
  </si>
  <si>
    <t xml:space="preserve">Q55-1</t>
  </si>
  <si>
    <r>
      <rPr>
        <sz val="7"/>
        <rFont val="DejaVu Sans"/>
        <family val="2"/>
      </rPr>
      <t xml:space="preserve">地域の医療・介護・福祉等の関係者に、策定した地域ケア会議の開催計画を周知しているか。
　（</t>
    </r>
    <r>
      <rPr>
        <sz val="7"/>
        <rFont val="ＭＳ Ｐゴシック"/>
        <family val="3"/>
      </rPr>
      <t xml:space="preserve">Q55</t>
    </r>
    <r>
      <rPr>
        <sz val="7"/>
        <rFont val="DejaVu Sans"/>
        <family val="2"/>
      </rPr>
      <t xml:space="preserve">で「１」（○）の場合のみ回答する欄です。</t>
    </r>
    <r>
      <rPr>
        <sz val="7"/>
        <rFont val="ＭＳ Ｐゴシック"/>
        <family val="3"/>
      </rPr>
      <t xml:space="preserve">Q55</t>
    </r>
    <r>
      <rPr>
        <sz val="7"/>
        <rFont val="DejaVu Sans"/>
        <family val="2"/>
      </rPr>
      <t xml:space="preserve">で「</t>
    </r>
    <r>
      <rPr>
        <sz val="7"/>
        <rFont val="ＭＳ Ｐゴシック"/>
        <family val="3"/>
      </rPr>
      <t xml:space="preserve">×</t>
    </r>
    <r>
      <rPr>
        <sz val="7"/>
        <rFont val="DejaVu Sans"/>
        <family val="2"/>
      </rPr>
      <t xml:space="preserve">」の場合は、「</t>
    </r>
    <r>
      <rPr>
        <sz val="7"/>
        <rFont val="ＭＳ Ｐゴシック"/>
        <family val="3"/>
      </rPr>
      <t xml:space="preserve">×</t>
    </r>
    <r>
      <rPr>
        <sz val="7"/>
        <rFont val="DejaVu Sans"/>
        <family val="2"/>
      </rPr>
      <t xml:space="preserve">」を選択してください。）</t>
    </r>
  </si>
  <si>
    <t xml:space="preserve">Q56</t>
  </si>
  <si>
    <t xml:space="preserve">センター主催の地域ケア会議の運営方法や、市町村主催の地域ケア会議との連携に関する方針を策定し、センターに対して周知しているか。</t>
  </si>
  <si>
    <t xml:space="preserve">センター主催の地域ケア会議の運営方針を、センター職員・会議参加者・地域の関係機関に対して周知しているか。</t>
  </si>
  <si>
    <t xml:space="preserve">Q59</t>
  </si>
  <si>
    <t xml:space="preserve">センター主催の個別事例について検討する地域ケア会議に参加しているか。</t>
  </si>
  <si>
    <t xml:space="preserve">センター主催の地域ケア会議において、個別事例について検討しているか。</t>
  </si>
  <si>
    <t xml:space="preserve">Q61</t>
  </si>
  <si>
    <t xml:space="preserve">地域ケア会議において多職種と連携して、自立支援・重度化防止等に資する観点から個別事例の検討を行い、対応策を講じているか。</t>
  </si>
  <si>
    <t xml:space="preserve">センター主催の地域ケア会議において、多職種と連携して、自立支援・重度化防止等に資する観点から個別事例の検討を行い、対応策を講じているか。</t>
  </si>
  <si>
    <t xml:space="preserve">Q62</t>
  </si>
  <si>
    <t xml:space="preserve">センターと協力し、地域ケア会議における個人情報の取扱方針を定め、センターに示すとともに、市町村が主催する地域ケア会議で対応しているか。</t>
  </si>
  <si>
    <t xml:space="preserve">市町村から示された地域ケア会議における個人情報の取扱方針に基づき、センターが主催する地域ケア会議で対応しているか。</t>
  </si>
  <si>
    <t xml:space="preserve">Q63</t>
  </si>
  <si>
    <t xml:space="preserve">地域ケア会議の議事録や検討事項を構成員全員が共有するための仕組みを講じているか。</t>
  </si>
  <si>
    <t xml:space="preserve">センター主催の地域ケア会議において、議事録や検討事項をまとめ、参加者間で共有しているか。</t>
  </si>
  <si>
    <t xml:space="preserve">Q64</t>
  </si>
  <si>
    <t xml:space="preserve">地域ケア会議で検討した個別事例について、その後の変化等をモニタリングするルールや仕組みを構築し、かつ実行しているか。</t>
  </si>
  <si>
    <t xml:space="preserve">地域ケア会議で検討した個別事例について、その後の変化等をモニタリングしているか。</t>
  </si>
  <si>
    <t xml:space="preserve">Q65</t>
  </si>
  <si>
    <t xml:space="preserve">生活援助の訪問回数の多いケアプラン（生活援助中心のケアプラン）の地域ケア会議等での検証について実施体制を確保しているか。</t>
  </si>
  <si>
    <t xml:space="preserve">Q67</t>
  </si>
  <si>
    <t xml:space="preserve">センター主催の地域課題に関して検討する地域ケア会議に参加しているか。</t>
  </si>
  <si>
    <t xml:space="preserve">センター主催の地域ケア会議において、地域課題に関して検討しているか。</t>
  </si>
  <si>
    <t xml:space="preserve">Q68</t>
  </si>
  <si>
    <t xml:space="preserve">センター主催の地域ケア会議で検討された内容を把握しているか。</t>
  </si>
  <si>
    <t xml:space="preserve">Q57</t>
  </si>
  <si>
    <t xml:space="preserve">センター主催の地域ケア会議における検討事項をまとめたものを、市町村に報告しているか。</t>
  </si>
  <si>
    <t xml:space="preserve">Q69</t>
  </si>
  <si>
    <t xml:space="preserve">センター主催及び市町村主催も含めた、地域ケア会議の検討内容をとりまとめて、住民向けに公表しているか。</t>
  </si>
  <si>
    <t xml:space="preserve">Q70</t>
  </si>
  <si>
    <t xml:space="preserve">複数の個別事例から地域課題を明らかにし、これを解決するための政策を市町村に提言しているか。</t>
  </si>
  <si>
    <r>
      <rPr>
        <sz val="7"/>
        <rFont val="ＭＳ Ｐゴシック"/>
        <family val="3"/>
      </rPr>
      <t xml:space="preserve">(5)</t>
    </r>
    <r>
      <rPr>
        <sz val="7"/>
        <rFont val="DejaVu Sans"/>
        <family val="2"/>
      </rPr>
      <t xml:space="preserve">　介護予防ケアマネジメント・介護予防支援</t>
    </r>
  </si>
  <si>
    <t xml:space="preserve">Q71</t>
  </si>
  <si>
    <t xml:space="preserve">自立支援・重度化防止等に資するケアマネジメントに関する市町村の基本方針を定め、センターに周知しているか。</t>
  </si>
  <si>
    <t xml:space="preserve">Q58</t>
  </si>
  <si>
    <t xml:space="preserve">自立支援・重度化防止等に資するケアマネジメントに関し、市町村から示された基本方針を、センター職員及び委託先の居宅介護支援事業所に周知しているか。</t>
  </si>
  <si>
    <t xml:space="preserve">Q72</t>
  </si>
  <si>
    <t xml:space="preserve">センター、介護支援専門員、生活支援コーディネーター、協議体に対して、保険給付や介護予防・生活支援サービス事業以外の多様な地域の社会資源に関する情報を提供しているか。</t>
  </si>
  <si>
    <t xml:space="preserve">介護予防ケアマネジメント・介護予防支援のケアプランにおいて、保険給付や介護予防・生活支援サービス事業以外の多様な地域の社会資源を位置づけたことがあるか。</t>
  </si>
  <si>
    <t xml:space="preserve">Q73</t>
  </si>
  <si>
    <t xml:space="preserve">利用者のセルフマネジメントを推進するため、介護予防手帳などの支援の手法を定め、センターに示しているか。</t>
  </si>
  <si>
    <t xml:space="preserve">Q60</t>
  </si>
  <si>
    <t xml:space="preserve">利用者のセルフマネジメントを推進するため、市町村から示された支援の手法を活用しているか。</t>
  </si>
  <si>
    <t xml:space="preserve">Q74</t>
  </si>
  <si>
    <t xml:space="preserve">介護予防ケアマネジメント・介護予防支援を委託する際の事業所選定について、公平性・中立性確保のための指針を作成し、センターに明示しているか。</t>
  </si>
  <si>
    <t xml:space="preserve">介護予防ケアマネジメント・介護予防支援を委託する際の事業所選定の公平性・中立性確保のための指針が市町村から示されているか。</t>
  </si>
  <si>
    <t xml:space="preserve">Q75</t>
  </si>
  <si>
    <t xml:space="preserve">介護予防ケアマネジメント・介護予防支援を委託する際のセンターの関与について、市町村の方針をセンターに対して明示しているか。</t>
  </si>
  <si>
    <t xml:space="preserve">介護予防ケアマネジメント・介護予防支援を委託した場合は、台帳への記録及び進行管理を行っているか。</t>
  </si>
  <si>
    <t xml:space="preserve">Q76</t>
  </si>
  <si>
    <t xml:space="preserve">介護予防ケアマネジメント・介護予防支援におけるセンターの人員体制と実施件数を把握しているか。</t>
  </si>
  <si>
    <t xml:space="preserve">２　個別業務　計　点数：個数</t>
  </si>
  <si>
    <t xml:space="preserve">２　個別業務　計　平均点数：個数</t>
  </si>
  <si>
    <t xml:space="preserve">２　個別業務　計　点数：％</t>
  </si>
  <si>
    <t xml:space="preserve">２　個別業務　計　平均点数：％</t>
  </si>
  <si>
    <t xml:space="preserve">３　事業間連携（社会保障充実分事業）</t>
  </si>
  <si>
    <t xml:space="preserve">Q77</t>
  </si>
  <si>
    <t xml:space="preserve">医療関係者とセンターの合同の事例検討会の開催または開催支援を行っているか。</t>
  </si>
  <si>
    <t xml:space="preserve">医療関係者と合同の事例検討会に参加しているか。</t>
  </si>
  <si>
    <t xml:space="preserve">Q78</t>
  </si>
  <si>
    <t xml:space="preserve">医療関係者とセンターの合同の講演会・勉強会等の開催または開催支援を行っているか。</t>
  </si>
  <si>
    <t xml:space="preserve">医療関係者と合同の講演会・勉強会等に参加しているか。</t>
  </si>
  <si>
    <t xml:space="preserve">Q79</t>
  </si>
  <si>
    <t xml:space="preserve">在宅医療・介護連携推進事業における相談窓口とセンターの連携・調整が図られるよう、連携会議の開催や情報共有の仕組みづくりなどの支援を行っているか。</t>
  </si>
  <si>
    <t xml:space="preserve">在宅医療・介護連携推進事業における相談窓口に対し、相談を行っているか。</t>
  </si>
  <si>
    <t xml:space="preserve">Q80</t>
  </si>
  <si>
    <t xml:space="preserve">認知症初期集中支援チームとセンターの連携・調整が図られるよう、連携会議の開催や情報共有の仕組みづくりなどの支援を行っているか。</t>
  </si>
  <si>
    <t xml:space="preserve">Q66</t>
  </si>
  <si>
    <t xml:space="preserve">認知症初期集中支援チームと訪問支援対象者に関する情報共有を図っているか。</t>
  </si>
  <si>
    <t xml:space="preserve">Q81</t>
  </si>
  <si>
    <t xml:space="preserve">生活支援コーディネーターや協議体とセンターの連携・調整が図られるよう、連携会議の開催や情報共有の仕組みづくりなどの支援を行っているか。</t>
  </si>
  <si>
    <t xml:space="preserve">生活支援コーディネーター・協議体と地域における高齢者のニーズや社会資源について協議をしているか。</t>
  </si>
  <si>
    <t xml:space="preserve">３　事業間連携　計　平均点数・個数</t>
  </si>
  <si>
    <t xml:space="preserve">３　事業間連携　計　平均点数・％</t>
  </si>
  <si>
    <t xml:space="preserve">資料１</t>
  </si>
  <si>
    <r>
      <rPr>
        <sz val="14"/>
        <color rgb="FF000000"/>
        <rFont val="DejaVu Sans"/>
        <family val="2"/>
      </rPr>
      <t xml:space="preserve">【地域包括支援センター用】　</t>
    </r>
    <r>
      <rPr>
        <sz val="14"/>
        <color rgb="FF000000"/>
        <rFont val="Meiryo UI"/>
        <family val="3"/>
      </rPr>
      <t xml:space="preserve">2.</t>
    </r>
    <r>
      <rPr>
        <sz val="14"/>
        <color rgb="FF000000"/>
        <rFont val="DejaVu Sans"/>
        <family val="2"/>
      </rPr>
      <t xml:space="preserve">レーダーチャート</t>
    </r>
  </si>
  <si>
    <r>
      <rPr>
        <sz val="11"/>
        <color rgb="FF000000"/>
        <rFont val="DejaVu Sans"/>
        <family val="2"/>
      </rPr>
      <t xml:space="preserve">　■</t>
    </r>
    <r>
      <rPr>
        <sz val="11"/>
        <color rgb="FF000000"/>
        <rFont val="Meiryo UI"/>
        <family val="3"/>
      </rPr>
      <t xml:space="preserve">2.</t>
    </r>
    <r>
      <rPr>
        <sz val="11"/>
        <color rgb="FF000000"/>
        <rFont val="DejaVu Sans"/>
        <family val="2"/>
      </rPr>
      <t xml:space="preserve">レーダーチャートについて■
</t>
    </r>
    <r>
      <rPr>
        <sz val="9"/>
        <color rgb="FF000000"/>
        <rFont val="DejaVu Sans"/>
        <family val="2"/>
      </rPr>
      <t xml:space="preserve">
○レーダーチャートに示されている「７項目」の数値は、「</t>
    </r>
    <r>
      <rPr>
        <sz val="9"/>
        <color rgb="FF000000"/>
        <rFont val="Meiryo UI"/>
        <family val="3"/>
      </rPr>
      <t xml:space="preserve">1.</t>
    </r>
    <r>
      <rPr>
        <sz val="9"/>
        <color rgb="FF000000"/>
        <rFont val="DejaVu Sans"/>
        <family val="2"/>
      </rPr>
      <t xml:space="preserve">業務チェックシート」にて入力した評価指標の平均値です。
○例えば、『２　個別業務』の「２</t>
    </r>
    <r>
      <rPr>
        <sz val="9"/>
        <color rgb="FF000000"/>
        <rFont val="Meiryo UI"/>
        <family val="3"/>
      </rPr>
      <t xml:space="preserve">-(1)</t>
    </r>
    <r>
      <rPr>
        <sz val="9"/>
        <color rgb="FF000000"/>
        <rFont val="DejaVu Sans"/>
        <family val="2"/>
      </rPr>
      <t xml:space="preserve">　総合相談支援業務」６の設問に対し、「○」の付いた設問が４か所ある場合は、
　　「２</t>
    </r>
    <r>
      <rPr>
        <sz val="9"/>
        <color rgb="FF000000"/>
        <rFont val="Meiryo UI"/>
        <family val="3"/>
      </rPr>
      <t xml:space="preserve">-(1)</t>
    </r>
    <r>
      <rPr>
        <sz val="9"/>
        <color rgb="FF000000"/>
        <rFont val="DejaVu Sans"/>
        <family val="2"/>
      </rPr>
      <t xml:space="preserve">総合相談支援」の平均値は４</t>
    </r>
    <r>
      <rPr>
        <sz val="9"/>
        <color rgb="FF000000"/>
        <rFont val="Meiryo UI"/>
        <family val="3"/>
      </rPr>
      <t xml:space="preserve">/</t>
    </r>
    <r>
      <rPr>
        <sz val="9"/>
        <color rgb="FF000000"/>
        <rFont val="DejaVu Sans"/>
        <family val="2"/>
      </rPr>
      <t xml:space="preserve">６＝</t>
    </r>
    <r>
      <rPr>
        <sz val="9"/>
        <color rgb="FF000000"/>
        <rFont val="Meiryo UI"/>
        <family val="3"/>
      </rPr>
      <t xml:space="preserve">66.7</t>
    </r>
    <r>
      <rPr>
        <sz val="9"/>
        <color rgb="FF000000"/>
        <rFont val="DejaVu Sans"/>
        <family val="2"/>
      </rPr>
      <t xml:space="preserve">％（小数点</t>
    </r>
    <r>
      <rPr>
        <sz val="9"/>
        <color rgb="FF000000"/>
        <rFont val="Meiryo UI"/>
        <family val="3"/>
      </rPr>
      <t xml:space="preserve">2</t>
    </r>
    <r>
      <rPr>
        <sz val="9"/>
        <color rgb="FF000000"/>
        <rFont val="DejaVu Sans"/>
        <family val="2"/>
      </rPr>
      <t xml:space="preserve">位を四捨五入）となります）。
○レーダーチャートの数値を確認し、全国の状況と比較することで、センターの「特徴」を確認できます。</t>
    </r>
  </si>
  <si>
    <t xml:space="preserve">↓「センター」の欄に貴センター名を入力すると、レーダーチャートの「凡例」が変わります。</t>
  </si>
  <si>
    <r>
      <rPr>
        <b val="true"/>
        <sz val="10"/>
        <color rgb="FFFF0000"/>
        <rFont val="Meiryo UI"/>
        <family val="3"/>
      </rPr>
      <t xml:space="preserve">R4</t>
    </r>
    <r>
      <rPr>
        <sz val="10"/>
        <color rgb="FF000000"/>
        <rFont val="DejaVu Sans"/>
        <family val="2"/>
      </rPr>
      <t xml:space="preserve">年度調査
全国（センター）</t>
    </r>
  </si>
  <si>
    <r>
      <rPr>
        <sz val="8"/>
        <color rgb="FF000000"/>
        <rFont val="DejaVu Sans"/>
        <family val="2"/>
      </rPr>
      <t xml:space="preserve">（参考）</t>
    </r>
    <r>
      <rPr>
        <b val="true"/>
        <sz val="8"/>
        <color rgb="FFFF0000"/>
        <rFont val="ＭＳ Ｐゴシック"/>
        <family val="2"/>
      </rPr>
      <t xml:space="preserve">R3</t>
    </r>
    <r>
      <rPr>
        <sz val="8"/>
        <color rgb="FF000000"/>
        <rFont val="DejaVu Sans"/>
        <family val="2"/>
      </rPr>
      <t xml:space="preserve">年度調査
センター</t>
    </r>
  </si>
  <si>
    <r>
      <rPr>
        <sz val="11"/>
        <color rgb="FF000000"/>
        <rFont val="Meiryo UI"/>
        <family val="3"/>
      </rPr>
      <t xml:space="preserve">1   </t>
    </r>
    <r>
      <rPr>
        <sz val="11"/>
        <color rgb="FF000000"/>
        <rFont val="DejaVu Sans"/>
        <family val="2"/>
      </rPr>
      <t xml:space="preserve">組織運営体制等</t>
    </r>
  </si>
  <si>
    <r>
      <rPr>
        <sz val="11"/>
        <color rgb="FF000000"/>
        <rFont val="Meiryo UI"/>
        <family val="3"/>
      </rPr>
      <t xml:space="preserve">2-(1) </t>
    </r>
    <r>
      <rPr>
        <sz val="11"/>
        <color rgb="FF000000"/>
        <rFont val="DejaVu Sans"/>
        <family val="2"/>
      </rPr>
      <t xml:space="preserve">総合相談支援</t>
    </r>
  </si>
  <si>
    <r>
      <rPr>
        <sz val="11"/>
        <color rgb="FF000000"/>
        <rFont val="Meiryo UI"/>
        <family val="3"/>
      </rPr>
      <t xml:space="preserve">2-(2) </t>
    </r>
    <r>
      <rPr>
        <sz val="11"/>
        <color rgb="FF000000"/>
        <rFont val="DejaVu Sans"/>
        <family val="2"/>
      </rPr>
      <t xml:space="preserve">権利擁護</t>
    </r>
  </si>
  <si>
    <r>
      <rPr>
        <sz val="11"/>
        <color rgb="FF000000"/>
        <rFont val="Meiryo UI"/>
        <family val="3"/>
      </rPr>
      <t xml:space="preserve">2-(3) </t>
    </r>
    <r>
      <rPr>
        <sz val="11"/>
        <color rgb="FF000000"/>
        <rFont val="DejaVu Sans"/>
        <family val="2"/>
      </rPr>
      <t xml:space="preserve">包括的・継続的ケアマネジメント支援</t>
    </r>
  </si>
  <si>
    <r>
      <rPr>
        <sz val="11"/>
        <color rgb="FF000000"/>
        <rFont val="Meiryo UI"/>
        <family val="3"/>
      </rPr>
      <t xml:space="preserve">2-(4)</t>
    </r>
    <r>
      <rPr>
        <sz val="11"/>
        <color rgb="FF000000"/>
        <rFont val="DejaVu Sans"/>
        <family val="2"/>
      </rPr>
      <t xml:space="preserve">　地域ケア会議</t>
    </r>
  </si>
  <si>
    <r>
      <rPr>
        <sz val="11"/>
        <color rgb="FF000000"/>
        <rFont val="Meiryo UI"/>
        <family val="3"/>
      </rPr>
      <t xml:space="preserve">2-(5)</t>
    </r>
    <r>
      <rPr>
        <sz val="11"/>
        <color rgb="FF000000"/>
        <rFont val="DejaVu Sans"/>
        <family val="2"/>
      </rPr>
      <t xml:space="preserve">　介護予防ケアマネジメント・介護予防支援</t>
    </r>
  </si>
  <si>
    <r>
      <rPr>
        <sz val="11"/>
        <color rgb="FF000000"/>
        <rFont val="Meiryo UI"/>
        <family val="3"/>
      </rPr>
      <t xml:space="preserve">3</t>
    </r>
    <r>
      <rPr>
        <sz val="11"/>
        <color rgb="FF000000"/>
        <rFont val="DejaVu Sans"/>
        <family val="2"/>
      </rPr>
      <t xml:space="preserve">　事業間連携（社会保障充実分事業）</t>
    </r>
  </si>
  <si>
    <t xml:space="preserve">■レーダーチャート</t>
  </si>
  <si>
    <r>
      <rPr>
        <sz val="14"/>
        <color rgb="FF000000"/>
        <rFont val="DejaVu Sans"/>
        <family val="2"/>
      </rPr>
      <t xml:space="preserve">【地域包括支援センター用】　</t>
    </r>
    <r>
      <rPr>
        <sz val="14"/>
        <color rgb="FF000000"/>
        <rFont val="Meiryo UI"/>
        <family val="3"/>
      </rPr>
      <t xml:space="preserve">3.</t>
    </r>
    <r>
      <rPr>
        <sz val="14"/>
        <color rgb="FF000000"/>
        <rFont val="DejaVu Sans"/>
        <family val="2"/>
      </rPr>
      <t xml:space="preserve">連携項目比較シート</t>
    </r>
    <r>
      <rPr>
        <sz val="14"/>
        <color rgb="FFFF0000"/>
        <rFont val="DejaVu Sans"/>
        <family val="2"/>
      </rPr>
      <t xml:space="preserve">（市町村が使用します）</t>
    </r>
  </si>
  <si>
    <r>
      <rPr>
        <sz val="11"/>
        <rFont val="DejaVu Sans"/>
        <family val="2"/>
      </rPr>
      <t xml:space="preserve">　■</t>
    </r>
    <r>
      <rPr>
        <sz val="11"/>
        <rFont val="Meiryo UI"/>
        <family val="3"/>
      </rPr>
      <t xml:space="preserve">3.</t>
    </r>
    <r>
      <rPr>
        <sz val="11"/>
        <rFont val="DejaVu Sans"/>
        <family val="2"/>
      </rPr>
      <t xml:space="preserve">連携項目比較シートについて■
</t>
    </r>
    <r>
      <rPr>
        <sz val="9"/>
        <rFont val="DejaVu Sans"/>
        <family val="2"/>
      </rPr>
      <t xml:space="preserve">○市町村と地域包括支援センターとが運営方針を共有したうえで、連携した事業運営ができているかどうかを評価するために、
　「市町村：評価指標」と「地域包括支援センター：評価指標」において、以下の直接対応関係がある</t>
    </r>
    <r>
      <rPr>
        <sz val="9"/>
        <rFont val="Meiryo UI"/>
        <family val="3"/>
      </rPr>
      <t xml:space="preserve">48</t>
    </r>
    <r>
      <rPr>
        <sz val="9"/>
        <rFont val="DejaVu Sans"/>
        <family val="2"/>
      </rPr>
      <t xml:space="preserve">の評価項目を作成しています。
○このシートの入力は、「</t>
    </r>
    <r>
      <rPr>
        <sz val="9"/>
        <rFont val="Meiryo UI"/>
        <family val="3"/>
      </rPr>
      <t xml:space="preserve">1.</t>
    </r>
    <r>
      <rPr>
        <sz val="9"/>
        <rFont val="DejaVu Sans"/>
        <family val="2"/>
      </rPr>
      <t xml:space="preserve">業務チェックシート」の入力により自動的に行われていますので、入力の必要はありません。
</t>
    </r>
    <r>
      <rPr>
        <b val="true"/>
        <sz val="11"/>
        <rFont val="DejaVu Sans"/>
        <family val="2"/>
      </rPr>
      <t xml:space="preserve">【活用方法】
</t>
    </r>
    <r>
      <rPr>
        <sz val="9"/>
        <rFont val="DejaVu Sans"/>
        <family val="2"/>
      </rPr>
      <t xml:space="preserve">○「</t>
    </r>
    <r>
      <rPr>
        <sz val="9"/>
        <rFont val="Meiryo UI"/>
        <family val="3"/>
      </rPr>
      <t xml:space="preserve">3.</t>
    </r>
    <r>
      <rPr>
        <sz val="9"/>
        <rFont val="DejaVu Sans"/>
        <family val="2"/>
      </rPr>
      <t xml:space="preserve">連携項目比較シート」は、市町村が地域包括支援センターの取組結果をこのエクセルファイルに入力し、
　</t>
    </r>
    <r>
      <rPr>
        <sz val="11"/>
        <color rgb="FFFF0000"/>
        <rFont val="DejaVu Sans"/>
        <family val="2"/>
      </rPr>
      <t xml:space="preserve">市町村と地域包括支援センターの一致状況を把握するため</t>
    </r>
    <r>
      <rPr>
        <sz val="9"/>
        <rFont val="DejaVu Sans"/>
        <family val="2"/>
      </rPr>
      <t xml:space="preserve">に活用します。
○市町村と地域包括支援センターの回答状況に応じて各項目の横の</t>
    </r>
    <r>
      <rPr>
        <sz val="11"/>
        <color rgb="FFFF0000"/>
        <rFont val="DejaVu Sans"/>
        <family val="2"/>
      </rPr>
      <t xml:space="preserve">「一致状況」</t>
    </r>
    <r>
      <rPr>
        <sz val="9"/>
        <rFont val="DejaVu Sans"/>
        <family val="2"/>
      </rPr>
      <t xml:space="preserve">の欄に以下の「色」が表示されます。
　　表示された色の状況に応じて、市町村と今後の対応策の検討に活用できます。
</t>
    </r>
    <r>
      <rPr>
        <sz val="11"/>
        <rFont val="DejaVu Sans"/>
        <family val="2"/>
      </rPr>
      <t xml:space="preserve">
</t>
    </r>
    <r>
      <rPr>
        <sz val="9"/>
        <rFont val="DejaVu Sans"/>
        <family val="2"/>
      </rPr>
      <t xml:space="preserve">   
</t>
    </r>
  </si>
  <si>
    <r>
      <rPr>
        <sz val="10"/>
        <color rgb="FFFF0000"/>
        <rFont val="DejaVu Sans"/>
        <family val="2"/>
      </rPr>
      <t xml:space="preserve">【ペーストする際の注意点】
</t>
    </r>
    <r>
      <rPr>
        <sz val="10"/>
        <rFont val="DejaVu Sans"/>
        <family val="2"/>
      </rPr>
      <t xml:space="preserve">○「貼り付け」の</t>
    </r>
    <r>
      <rPr>
        <u val="single"/>
        <sz val="10"/>
        <color rgb="FFFF0000"/>
        <rFont val="DejaVu Sans"/>
        <family val="2"/>
      </rPr>
      <t xml:space="preserve">「形式を選択して貼り付け」を選択し、「値」にチェック</t>
    </r>
    <r>
      <rPr>
        <sz val="10"/>
        <rFont val="DejaVu Sans"/>
        <family val="2"/>
      </rPr>
      <t xml:space="preserve">し「</t>
    </r>
    <r>
      <rPr>
        <sz val="10"/>
        <rFont val="Meiryo UI"/>
        <family val="3"/>
      </rPr>
      <t xml:space="preserve">OK</t>
    </r>
    <r>
      <rPr>
        <sz val="10"/>
        <rFont val="DejaVu Sans"/>
        <family val="2"/>
      </rPr>
      <t xml:space="preserve">」を押してください。
　※上記処理をしないと、セル内の回答が「＃</t>
    </r>
    <r>
      <rPr>
        <sz val="10"/>
        <rFont val="Meiryo UI"/>
        <family val="3"/>
      </rPr>
      <t xml:space="preserve">N/A</t>
    </r>
    <r>
      <rPr>
        <sz val="10"/>
        <rFont val="DejaVu Sans"/>
        <family val="2"/>
      </rPr>
      <t xml:space="preserve">」等の表示になります。
</t>
    </r>
  </si>
  <si>
    <r>
      <rPr>
        <b val="true"/>
        <sz val="11"/>
        <rFont val="DejaVu Sans"/>
        <family val="2"/>
      </rPr>
      <t xml:space="preserve">【表示される色の種類】
</t>
    </r>
    <r>
      <rPr>
        <sz val="11"/>
        <rFont val="DejaVu Sans"/>
        <family val="2"/>
      </rPr>
      <t xml:space="preserve">■</t>
    </r>
    <r>
      <rPr>
        <u val="single"/>
        <sz val="11"/>
        <rFont val="DejaVu Sans"/>
        <family val="2"/>
      </rPr>
      <t xml:space="preserve">（市町村○、センター○）の場合：無色（色なし）
</t>
    </r>
    <r>
      <rPr>
        <sz val="11"/>
        <rFont val="DejaVu Sans"/>
        <family val="2"/>
      </rPr>
      <t xml:space="preserve">■</t>
    </r>
    <r>
      <rPr>
        <u val="single"/>
        <sz val="11"/>
        <rFont val="DejaVu Sans"/>
        <family val="2"/>
      </rPr>
      <t xml:space="preserve">（市町村</t>
    </r>
    <r>
      <rPr>
        <u val="single"/>
        <sz val="11"/>
        <rFont val="Meiryo UI"/>
        <family val="3"/>
      </rPr>
      <t xml:space="preserve">×</t>
    </r>
    <r>
      <rPr>
        <u val="single"/>
        <sz val="11"/>
        <rFont val="DejaVu Sans"/>
        <family val="2"/>
      </rPr>
      <t xml:space="preserve">、センター○）の場合：水色
</t>
    </r>
    <r>
      <rPr>
        <sz val="9"/>
        <rFont val="DejaVu Sans"/>
        <family val="2"/>
      </rPr>
      <t xml:space="preserve">　　　→市町村の対応が不十分な可能性があり、市町村からセンターに対して具体的な業務実施方針を示す
 　　　　　などの対応強化を図ることが必要と考えられます。
</t>
    </r>
    <r>
      <rPr>
        <sz val="11"/>
        <rFont val="DejaVu Sans"/>
        <family val="2"/>
      </rPr>
      <t xml:space="preserve">■</t>
    </r>
    <r>
      <rPr>
        <u val="single"/>
        <sz val="11"/>
        <rFont val="DejaVu Sans"/>
        <family val="2"/>
      </rPr>
      <t xml:space="preserve">（市町村○、センター</t>
    </r>
    <r>
      <rPr>
        <u val="single"/>
        <sz val="11"/>
        <rFont val="Meiryo UI"/>
        <family val="3"/>
      </rPr>
      <t xml:space="preserve">×</t>
    </r>
    <r>
      <rPr>
        <u val="single"/>
        <sz val="11"/>
        <rFont val="DejaVu Sans"/>
        <family val="2"/>
      </rPr>
      <t xml:space="preserve">）の場合：緑色
</t>
    </r>
    <r>
      <rPr>
        <sz val="9"/>
        <rFont val="DejaVu Sans"/>
        <family val="2"/>
      </rPr>
      <t xml:space="preserve">　　　→センターが業務に取組めていない要因を共有し業務の改善を図っていくことが必要と考えられます。
</t>
    </r>
    <r>
      <rPr>
        <sz val="11"/>
        <rFont val="DejaVu Sans"/>
        <family val="2"/>
      </rPr>
      <t xml:space="preserve">■</t>
    </r>
    <r>
      <rPr>
        <u val="single"/>
        <sz val="11"/>
        <rFont val="DejaVu Sans"/>
        <family val="2"/>
      </rPr>
      <t xml:space="preserve">（市町村</t>
    </r>
    <r>
      <rPr>
        <u val="single"/>
        <sz val="11"/>
        <rFont val="Meiryo UI"/>
        <family val="3"/>
      </rPr>
      <t xml:space="preserve">×</t>
    </r>
    <r>
      <rPr>
        <u val="single"/>
        <sz val="11"/>
        <rFont val="DejaVu Sans"/>
        <family val="2"/>
      </rPr>
      <t xml:space="preserve">、センター</t>
    </r>
    <r>
      <rPr>
        <u val="single"/>
        <sz val="11"/>
        <rFont val="Meiryo UI"/>
        <family val="3"/>
      </rPr>
      <t xml:space="preserve">×</t>
    </r>
    <r>
      <rPr>
        <u val="single"/>
        <sz val="11"/>
        <rFont val="DejaVu Sans"/>
        <family val="2"/>
      </rPr>
      <t xml:space="preserve">）の場合：桃色
</t>
    </r>
    <r>
      <rPr>
        <sz val="9"/>
        <rFont val="DejaVu Sans"/>
        <family val="2"/>
      </rPr>
      <t xml:space="preserve">　　　→市町村とセンターのいずれも取組めていない状況であることから、取組めていない要因を把握、共有し
 　　　　　今後の方針や取組に向けた検討を行う必要があると考えられます。
</t>
    </r>
  </si>
  <si>
    <t xml:space="preserve">■市町村、センターの一致状況</t>
  </si>
  <si>
    <t xml:space="preserve">件数</t>
  </si>
  <si>
    <t xml:space="preserve">割合</t>
  </si>
  <si>
    <t xml:space="preserve">・（市町村○、センター○）</t>
  </si>
  <si>
    <r>
      <rPr>
        <sz val="10"/>
        <rFont val="DejaVu Sans"/>
        <family val="2"/>
      </rPr>
      <t xml:space="preserve">・（市町村</t>
    </r>
    <r>
      <rPr>
        <sz val="10"/>
        <rFont val="Meiryo UI"/>
        <family val="3"/>
      </rPr>
      <t xml:space="preserve">×</t>
    </r>
    <r>
      <rPr>
        <sz val="10"/>
        <rFont val="DejaVu Sans"/>
        <family val="2"/>
      </rPr>
      <t xml:space="preserve">、センター○）</t>
    </r>
  </si>
  <si>
    <r>
      <rPr>
        <sz val="10"/>
        <rFont val="DejaVu Sans"/>
        <family val="2"/>
      </rPr>
      <t xml:space="preserve">・（市町村○、センター</t>
    </r>
    <r>
      <rPr>
        <sz val="10"/>
        <rFont val="Meiryo UI"/>
        <family val="3"/>
      </rPr>
      <t xml:space="preserve">×</t>
    </r>
    <r>
      <rPr>
        <sz val="10"/>
        <rFont val="DejaVu Sans"/>
        <family val="2"/>
      </rPr>
      <t xml:space="preserve">）</t>
    </r>
  </si>
  <si>
    <r>
      <rPr>
        <sz val="10"/>
        <rFont val="DejaVu Sans"/>
        <family val="2"/>
      </rPr>
      <t xml:space="preserve">・（市町村</t>
    </r>
    <r>
      <rPr>
        <sz val="10"/>
        <rFont val="Meiryo UI"/>
        <family val="3"/>
      </rPr>
      <t xml:space="preserve">×</t>
    </r>
    <r>
      <rPr>
        <sz val="10"/>
        <rFont val="DejaVu Sans"/>
        <family val="2"/>
      </rPr>
      <t xml:space="preserve">、センター</t>
    </r>
    <r>
      <rPr>
        <sz val="10"/>
        <rFont val="Meiryo UI"/>
        <family val="3"/>
      </rPr>
      <t xml:space="preserve">×</t>
    </r>
    <r>
      <rPr>
        <sz val="10"/>
        <rFont val="DejaVu Sans"/>
        <family val="2"/>
      </rPr>
      <t xml:space="preserve">）</t>
    </r>
  </si>
  <si>
    <r>
      <rPr>
        <sz val="10"/>
        <color rgb="FF000000"/>
        <rFont val="DejaVu Sans"/>
        <family val="2"/>
      </rPr>
      <t xml:space="preserve">市町村は以下の</t>
    </r>
    <r>
      <rPr>
        <sz val="10"/>
        <color rgb="FF000000"/>
        <rFont val="Meiryo UI"/>
        <family val="3"/>
      </rPr>
      <t xml:space="preserve">18</t>
    </r>
    <r>
      <rPr>
        <sz val="10"/>
        <color rgb="FF000000"/>
        <rFont val="DejaVu Sans"/>
        <family val="2"/>
      </rPr>
      <t xml:space="preserve">行目から</t>
    </r>
    <r>
      <rPr>
        <sz val="10"/>
        <color rgb="FF000000"/>
        <rFont val="Meiryo UI"/>
        <family val="3"/>
      </rPr>
      <t xml:space="preserve">77</t>
    </r>
    <r>
      <rPr>
        <sz val="10"/>
        <color rgb="FF000000"/>
        <rFont val="DejaVu Sans"/>
        <family val="2"/>
      </rPr>
      <t xml:space="preserve">行目に市町村の情報（「</t>
    </r>
    <r>
      <rPr>
        <sz val="10"/>
        <color rgb="FF000000"/>
        <rFont val="Meiryo UI"/>
        <family val="3"/>
      </rPr>
      <t xml:space="preserve">3.</t>
    </r>
    <r>
      <rPr>
        <sz val="10"/>
        <color rgb="FF000000"/>
        <rFont val="DejaVu Sans"/>
        <family val="2"/>
      </rPr>
      <t xml:space="preserve">連携項目シート」の</t>
    </r>
    <r>
      <rPr>
        <sz val="10"/>
        <color rgb="FF000000"/>
        <rFont val="Meiryo UI"/>
        <family val="3"/>
      </rPr>
      <t xml:space="preserve">7</t>
    </r>
    <r>
      <rPr>
        <sz val="10"/>
        <color rgb="FF000000"/>
        <rFont val="DejaVu Sans"/>
        <family val="2"/>
      </rPr>
      <t xml:space="preserve">行目から</t>
    </r>
    <r>
      <rPr>
        <sz val="10"/>
        <color rgb="FF000000"/>
        <rFont val="Meiryo UI"/>
        <family val="3"/>
      </rPr>
      <t xml:space="preserve">66</t>
    </r>
    <r>
      <rPr>
        <sz val="10"/>
        <color rgb="FF000000"/>
        <rFont val="DejaVu Sans"/>
        <family val="2"/>
      </rPr>
      <t xml:space="preserve">行目）をペーストしてください。</t>
    </r>
  </si>
  <si>
    <t xml:space="preserve">「一致状況」に表示される「色」によって市町村とセンターの一致状況が分かります。</t>
  </si>
  <si>
    <t xml:space="preserve">↓</t>
  </si>
  <si>
    <t xml:space="preserve">実施状況</t>
  </si>
  <si>
    <t xml:space="preserve">一致状況</t>
  </si>
  <si>
    <r>
      <rPr>
        <sz val="11"/>
        <rFont val="ＭＳ Ｐゴシック"/>
        <family val="3"/>
      </rPr>
      <t xml:space="preserve">1</t>
    </r>
    <r>
      <rPr>
        <sz val="11"/>
        <rFont val="DejaVu Sans"/>
        <family val="2"/>
      </rPr>
      <t xml:space="preserve">　組織運営体制等</t>
    </r>
  </si>
  <si>
    <t xml:space="preserve"> </t>
  </si>
  <si>
    <r>
      <rPr>
        <sz val="11"/>
        <rFont val="ＭＳ Ｐゴシック"/>
        <family val="3"/>
      </rPr>
      <t xml:space="preserve">(1)</t>
    </r>
    <r>
      <rPr>
        <sz val="11"/>
        <rFont val="DejaVu Sans"/>
        <family val="2"/>
      </rPr>
      <t xml:space="preserve">　組織運営体制</t>
    </r>
  </si>
  <si>
    <t xml:space="preserve">○</t>
  </si>
  <si>
    <t xml:space="preserve">事業計画の策定に当たって、市町村と協議し、市町村から受けた指摘がある場合、これを反映しているか。</t>
  </si>
  <si>
    <r>
      <rPr>
        <sz val="11"/>
        <rFont val="DejaVu Sans"/>
        <family val="2"/>
      </rPr>
      <t xml:space="preserve">センターにおいて、</t>
    </r>
    <r>
      <rPr>
        <sz val="11"/>
        <rFont val="ＭＳ Ｐゴシック"/>
        <family val="3"/>
      </rPr>
      <t xml:space="preserve">3</t>
    </r>
    <r>
      <rPr>
        <sz val="11"/>
        <rFont val="DejaVu Sans"/>
        <family val="2"/>
      </rPr>
      <t xml:space="preserve">職種（それぞれの職種の準ずる者は含まない）が配置されているか。</t>
    </r>
  </si>
  <si>
    <r>
      <rPr>
        <sz val="11"/>
        <rFont val="ＭＳ Ｐゴシック"/>
        <family val="3"/>
      </rPr>
      <t xml:space="preserve">3</t>
    </r>
    <r>
      <rPr>
        <sz val="11"/>
        <rFont val="DejaVu Sans"/>
        <family val="2"/>
      </rPr>
      <t xml:space="preserve">職種（それぞれの職種の準ずる者は含まない）を配置しているか。</t>
    </r>
  </si>
  <si>
    <t xml:space="preserve">×</t>
  </si>
  <si>
    <t xml:space="preserve">市町村の広報紙やホームページなどで、センターの周知を行っているか。</t>
  </si>
  <si>
    <r>
      <rPr>
        <sz val="11"/>
        <rFont val="ＭＳ Ｐゴシック"/>
        <family val="3"/>
      </rPr>
      <t xml:space="preserve">(2)</t>
    </r>
    <r>
      <rPr>
        <sz val="11"/>
        <rFont val="DejaVu Sans"/>
        <family val="2"/>
      </rPr>
      <t xml:space="preserve">　個人情報の管理</t>
    </r>
  </si>
  <si>
    <r>
      <rPr>
        <sz val="11"/>
        <rFont val="ＭＳ Ｐゴシック"/>
        <family val="3"/>
      </rPr>
      <t xml:space="preserve">(3)</t>
    </r>
    <r>
      <rPr>
        <sz val="11"/>
        <rFont val="DejaVu Sans"/>
        <family val="2"/>
      </rPr>
      <t xml:space="preserve">　利用者満足の向上</t>
    </r>
  </si>
  <si>
    <r>
      <rPr>
        <sz val="11"/>
        <rFont val="ＭＳ Ｐゴシック"/>
        <family val="3"/>
      </rPr>
      <t xml:space="preserve">(1)</t>
    </r>
    <r>
      <rPr>
        <sz val="11"/>
        <rFont val="DejaVu Sans"/>
        <family val="2"/>
      </rPr>
      <t xml:space="preserve">　総合相談支援</t>
    </r>
  </si>
  <si>
    <r>
      <rPr>
        <sz val="11"/>
        <rFont val="ＭＳ Ｐゴシック"/>
        <family val="3"/>
      </rPr>
      <t xml:space="preserve">(2)</t>
    </r>
    <r>
      <rPr>
        <sz val="11"/>
        <rFont val="DejaVu Sans"/>
        <family val="2"/>
      </rPr>
      <t xml:space="preserve">　権利擁護</t>
    </r>
  </si>
  <si>
    <r>
      <rPr>
        <sz val="11"/>
        <rFont val="ＭＳ Ｐゴシック"/>
        <family val="3"/>
      </rPr>
      <t xml:space="preserve">(3)</t>
    </r>
    <r>
      <rPr>
        <sz val="11"/>
        <rFont val="DejaVu Sans"/>
        <family val="2"/>
      </rPr>
      <t xml:space="preserve">　包括的・継続的ケアマネジメント支援</t>
    </r>
  </si>
  <si>
    <r>
      <rPr>
        <sz val="11"/>
        <rFont val="ＭＳ Ｐゴシック"/>
        <family val="3"/>
      </rPr>
      <t xml:space="preserve">(4)</t>
    </r>
    <r>
      <rPr>
        <sz val="11"/>
        <rFont val="DejaVu Sans"/>
        <family val="2"/>
      </rPr>
      <t xml:space="preserve">　地域ケア会議</t>
    </r>
  </si>
  <si>
    <r>
      <rPr>
        <sz val="11"/>
        <rFont val="ＭＳ Ｐゴシック"/>
        <family val="3"/>
      </rPr>
      <t xml:space="preserve">(5)</t>
    </r>
    <r>
      <rPr>
        <sz val="11"/>
        <rFont val="DejaVu Sans"/>
        <family val="2"/>
      </rPr>
      <t xml:space="preserve">　介護予防ケアマネジメント・指定介護予防支援</t>
    </r>
  </si>
  <si>
    <r>
      <rPr>
        <sz val="12"/>
        <color rgb="FF000000"/>
        <rFont val="DejaVu Sans"/>
        <family val="2"/>
      </rPr>
      <t xml:space="preserve">【地域包括支援センター用】　</t>
    </r>
    <r>
      <rPr>
        <sz val="12"/>
        <color rgb="FF000000"/>
        <rFont val="Meiryo UI"/>
        <family val="3"/>
      </rPr>
      <t xml:space="preserve">4.</t>
    </r>
    <r>
      <rPr>
        <sz val="12"/>
        <color rgb="FF000000"/>
        <rFont val="DejaVu Sans"/>
        <family val="2"/>
      </rPr>
      <t xml:space="preserve">レーダーチャート用集計シート</t>
    </r>
    <r>
      <rPr>
        <sz val="12"/>
        <color rgb="FFFF0000"/>
        <rFont val="DejaVu Sans"/>
        <family val="2"/>
      </rPr>
      <t xml:space="preserve">（市町村が使用します）</t>
    </r>
  </si>
  <si>
    <r>
      <rPr>
        <sz val="11"/>
        <color rgb="FF000000"/>
        <rFont val="DejaVu Sans"/>
        <family val="2"/>
      </rPr>
      <t xml:space="preserve">　■</t>
    </r>
    <r>
      <rPr>
        <sz val="11"/>
        <color rgb="FF000000"/>
        <rFont val="Meiryo UI"/>
        <family val="3"/>
      </rPr>
      <t xml:space="preserve">4.</t>
    </r>
    <r>
      <rPr>
        <sz val="11"/>
        <color rgb="FF000000"/>
        <rFont val="DejaVu Sans"/>
        <family val="2"/>
      </rPr>
      <t xml:space="preserve">レーダーチャート用集計シートについて■
</t>
    </r>
    <r>
      <rPr>
        <sz val="9"/>
        <color rgb="FF000000"/>
        <rFont val="DejaVu Sans"/>
        <family val="2"/>
      </rPr>
      <t xml:space="preserve">
○「</t>
    </r>
    <r>
      <rPr>
        <sz val="9"/>
        <color rgb="FF000000"/>
        <rFont val="Meiryo UI"/>
        <family val="3"/>
      </rPr>
      <t xml:space="preserve">4.</t>
    </r>
    <r>
      <rPr>
        <sz val="9"/>
        <color rgb="FF000000"/>
        <rFont val="DejaVu Sans"/>
        <family val="2"/>
      </rPr>
      <t xml:space="preserve">レーダーチャート用集計シート」は、</t>
    </r>
    <r>
      <rPr>
        <u val="single"/>
        <sz val="11"/>
        <color rgb="FFFF0000"/>
        <rFont val="DejaVu Sans"/>
        <family val="2"/>
      </rPr>
      <t xml:space="preserve">市町村が使用</t>
    </r>
    <r>
      <rPr>
        <sz val="9"/>
        <color rgb="FF000000"/>
        <rFont val="DejaVu Sans"/>
        <family val="2"/>
      </rPr>
      <t xml:space="preserve">します。
○地域包括支援センターの結果を入力したこのエクセルファイルにより、市町村がセンター間比較や市町村と地域包括支援センターの
　　回答ギャップ等について確認することができます。
○市町村と地域包括支援センターの職員が確認・共有し、今後の取り組み方についての検討に活用できます。</t>
    </r>
  </si>
  <si>
    <t xml:space="preserve">↓以下の赤枠の部分について、地域包括支援センターの回答をコピーしてください。</t>
  </si>
  <si>
    <t xml:space="preserve">１　組織運営体制等</t>
  </si>
  <si>
    <t xml:space="preserve">３職種（それぞれの職種の準ずる者は含まない）を配置しているか。</t>
  </si>
  <si>
    <r>
      <rPr>
        <sz val="7"/>
        <color rgb="FF000000"/>
        <rFont val="ＭＳ Ｐゴシック"/>
        <family val="3"/>
      </rPr>
      <t xml:space="preserve">(2)</t>
    </r>
    <r>
      <rPr>
        <sz val="7"/>
        <color rgb="FF000000"/>
        <rFont val="DejaVu Sans"/>
        <family val="2"/>
      </rPr>
      <t xml:space="preserve">　個人情報の管理</t>
    </r>
  </si>
  <si>
    <r>
      <rPr>
        <sz val="7"/>
        <color rgb="FF000000"/>
        <rFont val="ＭＳ Ｐゴシック"/>
        <family val="3"/>
      </rPr>
      <t xml:space="preserve">(3)</t>
    </r>
    <r>
      <rPr>
        <sz val="7"/>
        <color rgb="FF000000"/>
        <rFont val="DejaVu Sans"/>
        <family val="2"/>
      </rPr>
      <t xml:space="preserve">　利用者満足の向上</t>
    </r>
  </si>
  <si>
    <t xml:space="preserve">１計　平均点数：個数</t>
  </si>
  <si>
    <t xml:space="preserve">１計　平均点数：％</t>
  </si>
  <si>
    <r>
      <rPr>
        <sz val="7"/>
        <color rgb="FF000000"/>
        <rFont val="ＭＳ Ｐゴシック"/>
        <family val="3"/>
      </rPr>
      <t xml:space="preserve">(1)</t>
    </r>
    <r>
      <rPr>
        <sz val="7"/>
        <color rgb="FF000000"/>
        <rFont val="DejaVu Sans"/>
        <family val="2"/>
      </rPr>
      <t xml:space="preserve">　総合相談支援</t>
    </r>
  </si>
  <si>
    <r>
      <rPr>
        <sz val="7"/>
        <color rgb="FF000000"/>
        <rFont val="ＭＳ Ｐゴシック"/>
        <family val="3"/>
      </rPr>
      <t xml:space="preserve">(2)</t>
    </r>
    <r>
      <rPr>
        <sz val="7"/>
        <color rgb="FF000000"/>
        <rFont val="DejaVu Sans"/>
        <family val="2"/>
      </rPr>
      <t xml:space="preserve">　権利擁護</t>
    </r>
  </si>
  <si>
    <r>
      <rPr>
        <sz val="7"/>
        <color rgb="FF000000"/>
        <rFont val="ＭＳ Ｐゴシック"/>
        <family val="3"/>
      </rPr>
      <t xml:space="preserve">(3)</t>
    </r>
    <r>
      <rPr>
        <sz val="7"/>
        <color rgb="FF000000"/>
        <rFont val="DejaVu Sans"/>
        <family val="2"/>
      </rPr>
      <t xml:space="preserve">　包括的・継続的ケアマネジメント支援</t>
    </r>
  </si>
  <si>
    <r>
      <rPr>
        <sz val="7"/>
        <color rgb="FF000000"/>
        <rFont val="ＭＳ Ｐゴシック"/>
        <family val="3"/>
      </rPr>
      <t xml:space="preserve">(4)</t>
    </r>
    <r>
      <rPr>
        <sz val="7"/>
        <color rgb="FF000000"/>
        <rFont val="DejaVu Sans"/>
        <family val="2"/>
      </rPr>
      <t xml:space="preserve">　地域ケア会議</t>
    </r>
  </si>
  <si>
    <r>
      <rPr>
        <sz val="7"/>
        <color rgb="FF000000"/>
        <rFont val="ＭＳ Ｐゴシック"/>
        <family val="3"/>
      </rPr>
      <t xml:space="preserve">(5)</t>
    </r>
    <r>
      <rPr>
        <sz val="7"/>
        <color rgb="FF000000"/>
        <rFont val="DejaVu Sans"/>
        <family val="2"/>
      </rPr>
      <t xml:space="preserve">　介護予防ケアマネジメント・指定介護予防支援</t>
    </r>
  </si>
  <si>
    <t xml:space="preserve">２計　平均点数：個数</t>
  </si>
  <si>
    <t xml:space="preserve">２計　点数：％</t>
  </si>
  <si>
    <t xml:space="preserve">３計　平均点数：個数</t>
  </si>
  <si>
    <t xml:space="preserve">３計　点数：％</t>
  </si>
  <si>
    <t xml:space="preserve">Q1</t>
  </si>
  <si>
    <t xml:space="preserve">Q2</t>
  </si>
  <si>
    <t xml:space="preserve">Q2-1</t>
  </si>
  <si>
    <t xml:space="preserve">Q3</t>
  </si>
  <si>
    <t xml:space="preserve">Q4</t>
  </si>
  <si>
    <t xml:space="preserve">Q5</t>
  </si>
  <si>
    <t xml:space="preserve">Q6</t>
  </si>
  <si>
    <t xml:space="preserve">Q7-1</t>
  </si>
  <si>
    <t xml:space="preserve">Q7-2</t>
  </si>
  <si>
    <t xml:space="preserve">Q7-3</t>
  </si>
  <si>
    <t xml:space="preserve">Q8</t>
  </si>
  <si>
    <t xml:space="preserve">Q9(a)</t>
  </si>
  <si>
    <r>
      <rPr>
        <sz val="11"/>
        <color rgb="FF000000"/>
        <rFont val="ＭＳ Ｐゴシック"/>
        <family val="2"/>
      </rPr>
      <t xml:space="preserve">Q9</t>
    </r>
    <r>
      <rPr>
        <sz val="11"/>
        <color rgb="FF000000"/>
        <rFont val="DejaVu Sans"/>
        <family val="2"/>
      </rPr>
      <t xml:space="preserve">（ｂ</t>
    </r>
    <r>
      <rPr>
        <sz val="11"/>
        <color rgb="FF000000"/>
        <rFont val="ＭＳ Ｐゴシック"/>
        <family val="2"/>
      </rPr>
      <t xml:space="preserve">)</t>
    </r>
  </si>
  <si>
    <r>
      <rPr>
        <sz val="11"/>
        <color rgb="FF000000"/>
        <rFont val="ＭＳ Ｐゴシック"/>
        <family val="2"/>
      </rPr>
      <t xml:space="preserve">Q9</t>
    </r>
    <r>
      <rPr>
        <sz val="11"/>
        <color rgb="FF000000"/>
        <rFont val="DejaVu Sans"/>
        <family val="2"/>
      </rPr>
      <t xml:space="preserve">（ｃ</t>
    </r>
    <r>
      <rPr>
        <sz val="11"/>
        <color rgb="FF000000"/>
        <rFont val="ＭＳ Ｐゴシック"/>
        <family val="2"/>
      </rPr>
      <t xml:space="preserve">)</t>
    </r>
  </si>
  <si>
    <t xml:space="preserve">Q10</t>
  </si>
  <si>
    <t xml:space="preserve">Q10-1</t>
  </si>
  <si>
    <t xml:space="preserve">Q10-2</t>
  </si>
  <si>
    <r>
      <rPr>
        <sz val="11"/>
        <color rgb="FF000000"/>
        <rFont val="DejaVu Sans"/>
        <family val="2"/>
      </rPr>
      <t xml:space="preserve">Ｑ</t>
    </r>
    <r>
      <rPr>
        <sz val="11"/>
        <color rgb="FF000000"/>
        <rFont val="ＭＳ Ｐゴシック"/>
        <family val="2"/>
      </rPr>
      <t xml:space="preserve">11-1</t>
    </r>
  </si>
  <si>
    <r>
      <rPr>
        <sz val="11"/>
        <color rgb="FF000000"/>
        <rFont val="DejaVu Sans"/>
        <family val="2"/>
      </rPr>
      <t xml:space="preserve">Ｑ</t>
    </r>
    <r>
      <rPr>
        <sz val="11"/>
        <color rgb="FF000000"/>
        <rFont val="ＭＳ Ｐゴシック"/>
        <family val="2"/>
      </rPr>
      <t xml:space="preserve">12</t>
    </r>
  </si>
  <si>
    <r>
      <rPr>
        <sz val="11"/>
        <color rgb="FF000000"/>
        <rFont val="DejaVu Sans"/>
        <family val="2"/>
      </rPr>
      <t xml:space="preserve">Ｑ</t>
    </r>
    <r>
      <rPr>
        <sz val="11"/>
        <color rgb="FF000000"/>
        <rFont val="ＭＳ Ｐゴシック"/>
        <family val="2"/>
      </rPr>
      <t xml:space="preserve">13</t>
    </r>
  </si>
  <si>
    <r>
      <rPr>
        <sz val="11"/>
        <color rgb="FF000000"/>
        <rFont val="DejaVu Sans"/>
        <family val="2"/>
      </rPr>
      <t xml:space="preserve">Ｑ</t>
    </r>
    <r>
      <rPr>
        <sz val="11"/>
        <color rgb="FF000000"/>
        <rFont val="ＭＳ Ｐゴシック"/>
        <family val="2"/>
      </rPr>
      <t xml:space="preserve">14</t>
    </r>
  </si>
  <si>
    <t xml:space="preserve">Q14-1</t>
  </si>
  <si>
    <r>
      <rPr>
        <sz val="11"/>
        <color rgb="FF000000"/>
        <rFont val="DejaVu Sans"/>
        <family val="2"/>
      </rPr>
      <t xml:space="preserve">Ｑ</t>
    </r>
    <r>
      <rPr>
        <sz val="11"/>
        <color rgb="FF000000"/>
        <rFont val="ＭＳ Ｐゴシック"/>
        <family val="2"/>
      </rPr>
      <t xml:space="preserve">15</t>
    </r>
  </si>
  <si>
    <r>
      <rPr>
        <sz val="11"/>
        <color rgb="FF000000"/>
        <rFont val="DejaVu Sans"/>
        <family val="2"/>
      </rPr>
      <t xml:space="preserve">Ｑ</t>
    </r>
    <r>
      <rPr>
        <sz val="11"/>
        <color rgb="FF000000"/>
        <rFont val="ＭＳ Ｐゴシック"/>
        <family val="2"/>
      </rPr>
      <t xml:space="preserve">16</t>
    </r>
  </si>
  <si>
    <r>
      <rPr>
        <sz val="11"/>
        <color rgb="FF000000"/>
        <rFont val="DejaVu Sans"/>
        <family val="2"/>
      </rPr>
      <t xml:space="preserve">Ｑ</t>
    </r>
    <r>
      <rPr>
        <sz val="11"/>
        <color rgb="FF000000"/>
        <rFont val="ＭＳ Ｐゴシック"/>
        <family val="2"/>
      </rPr>
      <t xml:space="preserve">17</t>
    </r>
  </si>
  <si>
    <r>
      <rPr>
        <sz val="11"/>
        <color rgb="FF000000"/>
        <rFont val="DejaVu Sans"/>
        <family val="2"/>
      </rPr>
      <t xml:space="preserve">Ｑ</t>
    </r>
    <r>
      <rPr>
        <sz val="11"/>
        <color rgb="FF000000"/>
        <rFont val="ＭＳ Ｐゴシック"/>
        <family val="2"/>
      </rPr>
      <t xml:space="preserve">18</t>
    </r>
  </si>
  <si>
    <r>
      <rPr>
        <sz val="11"/>
        <color rgb="FF000000"/>
        <rFont val="DejaVu Sans"/>
        <family val="2"/>
      </rPr>
      <t xml:space="preserve">Ｑ</t>
    </r>
    <r>
      <rPr>
        <sz val="11"/>
        <color rgb="FF000000"/>
        <rFont val="ＭＳ Ｐゴシック"/>
        <family val="2"/>
      </rPr>
      <t xml:space="preserve">24</t>
    </r>
  </si>
  <si>
    <r>
      <rPr>
        <sz val="11"/>
        <color rgb="FF000000"/>
        <rFont val="DejaVu Sans"/>
        <family val="2"/>
      </rPr>
      <t xml:space="preserve">Ｑ</t>
    </r>
    <r>
      <rPr>
        <sz val="11"/>
        <color rgb="FF000000"/>
        <rFont val="ＭＳ Ｐゴシック"/>
        <family val="2"/>
      </rPr>
      <t xml:space="preserve">25</t>
    </r>
  </si>
  <si>
    <r>
      <rPr>
        <sz val="11"/>
        <color rgb="FF000000"/>
        <rFont val="DejaVu Sans"/>
        <family val="2"/>
      </rPr>
      <t xml:space="preserve">Ｑ</t>
    </r>
    <r>
      <rPr>
        <sz val="11"/>
        <color rgb="FF000000"/>
        <rFont val="ＭＳ Ｐゴシック"/>
        <family val="2"/>
      </rPr>
      <t xml:space="preserve">26</t>
    </r>
  </si>
  <si>
    <r>
      <rPr>
        <sz val="11"/>
        <color rgb="FF000000"/>
        <rFont val="DejaVu Sans"/>
        <family val="2"/>
      </rPr>
      <t xml:space="preserve">Ｑ</t>
    </r>
    <r>
      <rPr>
        <sz val="11"/>
        <color rgb="FF000000"/>
        <rFont val="ＭＳ Ｐゴシック"/>
        <family val="2"/>
      </rPr>
      <t xml:space="preserve">27</t>
    </r>
  </si>
  <si>
    <r>
      <rPr>
        <sz val="11"/>
        <color rgb="FF000000"/>
        <rFont val="DejaVu Sans"/>
        <family val="2"/>
      </rPr>
      <t xml:space="preserve">Ｑ</t>
    </r>
    <r>
      <rPr>
        <sz val="11"/>
        <color rgb="FF000000"/>
        <rFont val="ＭＳ Ｐゴシック"/>
        <family val="2"/>
      </rPr>
      <t xml:space="preserve">28</t>
    </r>
  </si>
  <si>
    <r>
      <rPr>
        <sz val="11"/>
        <color rgb="FF000000"/>
        <rFont val="DejaVu Sans"/>
        <family val="2"/>
      </rPr>
      <t xml:space="preserve">Ｑ</t>
    </r>
    <r>
      <rPr>
        <sz val="11"/>
        <color rgb="FF000000"/>
        <rFont val="ＭＳ Ｐゴシック"/>
        <family val="2"/>
      </rPr>
      <t xml:space="preserve">29</t>
    </r>
  </si>
  <si>
    <r>
      <rPr>
        <sz val="11"/>
        <color rgb="FF000000"/>
        <rFont val="DejaVu Sans"/>
        <family val="2"/>
      </rPr>
      <t xml:space="preserve">Ｑ</t>
    </r>
    <r>
      <rPr>
        <sz val="11"/>
        <color rgb="FF000000"/>
        <rFont val="ＭＳ Ｐゴシック"/>
        <family val="2"/>
      </rPr>
      <t xml:space="preserve">30</t>
    </r>
  </si>
  <si>
    <r>
      <rPr>
        <sz val="11"/>
        <color rgb="FF000000"/>
        <rFont val="DejaVu Sans"/>
        <family val="2"/>
      </rPr>
      <t xml:space="preserve">Ｑ</t>
    </r>
    <r>
      <rPr>
        <sz val="11"/>
        <color rgb="FF000000"/>
        <rFont val="ＭＳ Ｐゴシック"/>
        <family val="2"/>
      </rPr>
      <t xml:space="preserve">31</t>
    </r>
  </si>
  <si>
    <r>
      <rPr>
        <sz val="11"/>
        <color rgb="FF000000"/>
        <rFont val="DejaVu Sans"/>
        <family val="2"/>
      </rPr>
      <t xml:space="preserve">Ｑ</t>
    </r>
    <r>
      <rPr>
        <sz val="11"/>
        <color rgb="FF000000"/>
        <rFont val="ＭＳ Ｐゴシック"/>
        <family val="2"/>
      </rPr>
      <t xml:space="preserve">32</t>
    </r>
  </si>
  <si>
    <r>
      <rPr>
        <sz val="11"/>
        <color rgb="FF000000"/>
        <rFont val="DejaVu Sans"/>
        <family val="2"/>
      </rPr>
      <t xml:space="preserve">Ｑ</t>
    </r>
    <r>
      <rPr>
        <sz val="11"/>
        <color rgb="FF000000"/>
        <rFont val="ＭＳ Ｐゴシック"/>
        <family val="2"/>
      </rPr>
      <t xml:space="preserve">33</t>
    </r>
  </si>
  <si>
    <r>
      <rPr>
        <sz val="11"/>
        <color rgb="FF000000"/>
        <rFont val="DejaVu Sans"/>
        <family val="2"/>
      </rPr>
      <t xml:space="preserve">Ｑ</t>
    </r>
    <r>
      <rPr>
        <sz val="11"/>
        <color rgb="FF000000"/>
        <rFont val="ＭＳ Ｐゴシック"/>
        <family val="2"/>
      </rPr>
      <t xml:space="preserve">34</t>
    </r>
  </si>
  <si>
    <r>
      <rPr>
        <sz val="11"/>
        <color rgb="FF000000"/>
        <rFont val="DejaVu Sans"/>
        <family val="2"/>
      </rPr>
      <t xml:space="preserve">Ｑ</t>
    </r>
    <r>
      <rPr>
        <sz val="11"/>
        <color rgb="FF000000"/>
        <rFont val="ＭＳ Ｐゴシック"/>
        <family val="2"/>
      </rPr>
      <t xml:space="preserve">35</t>
    </r>
  </si>
  <si>
    <r>
      <rPr>
        <sz val="11"/>
        <color rgb="FF000000"/>
        <rFont val="DejaVu Sans"/>
        <family val="2"/>
      </rPr>
      <t xml:space="preserve">Ｑ</t>
    </r>
    <r>
      <rPr>
        <sz val="11"/>
        <color rgb="FF000000"/>
        <rFont val="ＭＳ Ｐゴシック"/>
        <family val="2"/>
      </rPr>
      <t xml:space="preserve">36</t>
    </r>
  </si>
  <si>
    <r>
      <rPr>
        <sz val="11"/>
        <color rgb="FF000000"/>
        <rFont val="DejaVu Sans"/>
        <family val="2"/>
      </rPr>
      <t xml:space="preserve">Ｑ</t>
    </r>
    <r>
      <rPr>
        <sz val="11"/>
        <color rgb="FF000000"/>
        <rFont val="ＭＳ Ｐゴシック"/>
        <family val="2"/>
      </rPr>
      <t xml:space="preserve">37</t>
    </r>
  </si>
  <si>
    <r>
      <rPr>
        <sz val="11"/>
        <color rgb="FF000000"/>
        <rFont val="DejaVu Sans"/>
        <family val="2"/>
      </rPr>
      <t xml:space="preserve">Ｑ</t>
    </r>
    <r>
      <rPr>
        <sz val="11"/>
        <color rgb="FF000000"/>
        <rFont val="ＭＳ Ｐゴシック"/>
        <family val="2"/>
      </rPr>
      <t xml:space="preserve">38</t>
    </r>
  </si>
  <si>
    <r>
      <rPr>
        <sz val="11"/>
        <color rgb="FF000000"/>
        <rFont val="DejaVu Sans"/>
        <family val="2"/>
      </rPr>
      <t xml:space="preserve">Ｑ</t>
    </r>
    <r>
      <rPr>
        <sz val="11"/>
        <color rgb="FF000000"/>
        <rFont val="ＭＳ Ｐゴシック"/>
        <family val="2"/>
      </rPr>
      <t xml:space="preserve">39</t>
    </r>
  </si>
  <si>
    <r>
      <rPr>
        <sz val="11"/>
        <color rgb="FF000000"/>
        <rFont val="DejaVu Sans"/>
        <family val="2"/>
      </rPr>
      <t xml:space="preserve">Ｑ</t>
    </r>
    <r>
      <rPr>
        <sz val="11"/>
        <color rgb="FF000000"/>
        <rFont val="ＭＳ Ｐゴシック"/>
        <family val="2"/>
      </rPr>
      <t xml:space="preserve">40</t>
    </r>
  </si>
  <si>
    <r>
      <rPr>
        <sz val="11"/>
        <color rgb="FF000000"/>
        <rFont val="DejaVu Sans"/>
        <family val="2"/>
      </rPr>
      <t xml:space="preserve">Ｑ</t>
    </r>
    <r>
      <rPr>
        <sz val="11"/>
        <color rgb="FF000000"/>
        <rFont val="ＭＳ Ｐゴシック"/>
        <family val="2"/>
      </rPr>
      <t xml:space="preserve">41</t>
    </r>
  </si>
  <si>
    <r>
      <rPr>
        <sz val="11"/>
        <color rgb="FF000000"/>
        <rFont val="DejaVu Sans"/>
        <family val="2"/>
      </rPr>
      <t xml:space="preserve">Ｑ</t>
    </r>
    <r>
      <rPr>
        <sz val="11"/>
        <color rgb="FF000000"/>
        <rFont val="ＭＳ Ｐゴシック"/>
        <family val="2"/>
      </rPr>
      <t xml:space="preserve">42</t>
    </r>
  </si>
  <si>
    <r>
      <rPr>
        <sz val="11"/>
        <color rgb="FF000000"/>
        <rFont val="DejaVu Sans"/>
        <family val="2"/>
      </rPr>
      <t xml:space="preserve">Ｑ</t>
    </r>
    <r>
      <rPr>
        <sz val="11"/>
        <color rgb="FF000000"/>
        <rFont val="ＭＳ Ｐゴシック"/>
        <family val="2"/>
      </rPr>
      <t xml:space="preserve">43</t>
    </r>
  </si>
  <si>
    <r>
      <rPr>
        <sz val="11"/>
        <color rgb="FF000000"/>
        <rFont val="DejaVu Sans"/>
        <family val="2"/>
      </rPr>
      <t xml:space="preserve">Ｑ</t>
    </r>
    <r>
      <rPr>
        <sz val="11"/>
        <color rgb="FF000000"/>
        <rFont val="ＭＳ Ｐゴシック"/>
        <family val="2"/>
      </rPr>
      <t xml:space="preserve">44</t>
    </r>
  </si>
  <si>
    <r>
      <rPr>
        <sz val="11"/>
        <color rgb="FF000000"/>
        <rFont val="DejaVu Sans"/>
        <family val="2"/>
      </rPr>
      <t xml:space="preserve">Ｑ</t>
    </r>
    <r>
      <rPr>
        <sz val="11"/>
        <color rgb="FF000000"/>
        <rFont val="ＭＳ Ｐゴシック"/>
        <family val="2"/>
      </rPr>
      <t xml:space="preserve">45</t>
    </r>
  </si>
  <si>
    <r>
      <rPr>
        <sz val="11"/>
        <color rgb="FF000000"/>
        <rFont val="DejaVu Sans"/>
        <family val="2"/>
      </rPr>
      <t xml:space="preserve">Ｑ</t>
    </r>
    <r>
      <rPr>
        <sz val="11"/>
        <color rgb="FF000000"/>
        <rFont val="ＭＳ Ｐゴシック"/>
        <family val="2"/>
      </rPr>
      <t xml:space="preserve">46</t>
    </r>
  </si>
  <si>
    <r>
      <rPr>
        <sz val="11"/>
        <color rgb="FF000000"/>
        <rFont val="DejaVu Sans"/>
        <family val="2"/>
      </rPr>
      <t xml:space="preserve">Ｑ</t>
    </r>
    <r>
      <rPr>
        <sz val="11"/>
        <color rgb="FF000000"/>
        <rFont val="ＭＳ Ｐゴシック"/>
        <family val="2"/>
      </rPr>
      <t xml:space="preserve">47</t>
    </r>
  </si>
  <si>
    <r>
      <rPr>
        <sz val="11"/>
        <color rgb="FF000000"/>
        <rFont val="DejaVu Sans"/>
        <family val="2"/>
      </rPr>
      <t xml:space="preserve">Ｑ</t>
    </r>
    <r>
      <rPr>
        <sz val="11"/>
        <color rgb="FF000000"/>
        <rFont val="ＭＳ Ｐゴシック"/>
        <family val="2"/>
      </rPr>
      <t xml:space="preserve">48</t>
    </r>
  </si>
  <si>
    <r>
      <rPr>
        <sz val="11"/>
        <color rgb="FF000000"/>
        <rFont val="DejaVu Sans"/>
        <family val="2"/>
      </rPr>
      <t xml:space="preserve">Ｑ</t>
    </r>
    <r>
      <rPr>
        <sz val="11"/>
        <color rgb="FF000000"/>
        <rFont val="ＭＳ Ｐゴシック"/>
        <family val="2"/>
      </rPr>
      <t xml:space="preserve">49</t>
    </r>
  </si>
  <si>
    <r>
      <rPr>
        <sz val="11"/>
        <color rgb="FF000000"/>
        <rFont val="DejaVu Sans"/>
        <family val="2"/>
      </rPr>
      <t xml:space="preserve">Ｑ</t>
    </r>
    <r>
      <rPr>
        <sz val="11"/>
        <color rgb="FF000000"/>
        <rFont val="ＭＳ Ｐゴシック"/>
        <family val="2"/>
      </rPr>
      <t xml:space="preserve">50</t>
    </r>
  </si>
  <si>
    <r>
      <rPr>
        <sz val="11"/>
        <color rgb="FF000000"/>
        <rFont val="DejaVu Sans"/>
        <family val="2"/>
      </rPr>
      <t xml:space="preserve">Ｑ</t>
    </r>
    <r>
      <rPr>
        <sz val="11"/>
        <color rgb="FF000000"/>
        <rFont val="ＭＳ Ｐゴシック"/>
        <family val="2"/>
      </rPr>
      <t xml:space="preserve">50-1</t>
    </r>
  </si>
  <si>
    <r>
      <rPr>
        <sz val="11"/>
        <color rgb="FF000000"/>
        <rFont val="DejaVu Sans"/>
        <family val="2"/>
      </rPr>
      <t xml:space="preserve">Ｑ</t>
    </r>
    <r>
      <rPr>
        <sz val="11"/>
        <color rgb="FF000000"/>
        <rFont val="ＭＳ Ｐゴシック"/>
        <family val="2"/>
      </rPr>
      <t xml:space="preserve">50-2</t>
    </r>
  </si>
  <si>
    <r>
      <rPr>
        <sz val="11"/>
        <color rgb="FF000000"/>
        <rFont val="DejaVu Sans"/>
        <family val="2"/>
      </rPr>
      <t xml:space="preserve">Ｑ</t>
    </r>
    <r>
      <rPr>
        <sz val="11"/>
        <color rgb="FF000000"/>
        <rFont val="ＭＳ Ｐゴシック"/>
        <family val="2"/>
      </rPr>
      <t xml:space="preserve">51</t>
    </r>
  </si>
  <si>
    <r>
      <rPr>
        <sz val="11"/>
        <color rgb="FF000000"/>
        <rFont val="DejaVu Sans"/>
        <family val="2"/>
      </rPr>
      <t xml:space="preserve">Ｑ</t>
    </r>
    <r>
      <rPr>
        <sz val="11"/>
        <color rgb="FF000000"/>
        <rFont val="ＭＳ Ｐゴシック"/>
        <family val="2"/>
      </rPr>
      <t xml:space="preserve">52-1</t>
    </r>
  </si>
  <si>
    <r>
      <rPr>
        <sz val="11"/>
        <color rgb="FF000000"/>
        <rFont val="DejaVu Sans"/>
        <family val="2"/>
      </rPr>
      <t xml:space="preserve">Ｑ</t>
    </r>
    <r>
      <rPr>
        <sz val="11"/>
        <color rgb="FF000000"/>
        <rFont val="ＭＳ Ｐゴシック"/>
        <family val="2"/>
      </rPr>
      <t xml:space="preserve">53</t>
    </r>
  </si>
  <si>
    <r>
      <rPr>
        <sz val="11"/>
        <color rgb="FF000000"/>
        <rFont val="DejaVu Sans"/>
        <family val="2"/>
      </rPr>
      <t xml:space="preserve">Ｑ</t>
    </r>
    <r>
      <rPr>
        <sz val="11"/>
        <color rgb="FF000000"/>
        <rFont val="ＭＳ Ｐゴシック"/>
        <family val="2"/>
      </rPr>
      <t xml:space="preserve">54</t>
    </r>
  </si>
  <si>
    <r>
      <rPr>
        <sz val="11"/>
        <color rgb="FF000000"/>
        <rFont val="DejaVu Sans"/>
        <family val="2"/>
      </rPr>
      <t xml:space="preserve">Ｑ</t>
    </r>
    <r>
      <rPr>
        <sz val="11"/>
        <color rgb="FF000000"/>
        <rFont val="ＭＳ Ｐゴシック"/>
        <family val="2"/>
      </rPr>
      <t xml:space="preserve">55</t>
    </r>
  </si>
  <si>
    <r>
      <rPr>
        <sz val="11"/>
        <color rgb="FF000000"/>
        <rFont val="DejaVu Sans"/>
        <family val="2"/>
      </rPr>
      <t xml:space="preserve">Ｑ</t>
    </r>
    <r>
      <rPr>
        <sz val="11"/>
        <color rgb="FF000000"/>
        <rFont val="ＭＳ Ｐゴシック"/>
        <family val="2"/>
      </rPr>
      <t xml:space="preserve">56</t>
    </r>
  </si>
  <si>
    <r>
      <rPr>
        <sz val="11"/>
        <color rgb="FF000000"/>
        <rFont val="DejaVu Sans"/>
        <family val="2"/>
      </rPr>
      <t xml:space="preserve">Ｑ</t>
    </r>
    <r>
      <rPr>
        <sz val="11"/>
        <color rgb="FF000000"/>
        <rFont val="ＭＳ Ｐゴシック"/>
        <family val="2"/>
      </rPr>
      <t xml:space="preserve">57</t>
    </r>
  </si>
  <si>
    <r>
      <rPr>
        <sz val="11"/>
        <color rgb="FF000000"/>
        <rFont val="DejaVu Sans"/>
        <family val="2"/>
      </rPr>
      <t xml:space="preserve">Ｑ</t>
    </r>
    <r>
      <rPr>
        <sz val="11"/>
        <color rgb="FF000000"/>
        <rFont val="ＭＳ Ｐゴシック"/>
        <family val="2"/>
      </rPr>
      <t xml:space="preserve">58</t>
    </r>
  </si>
  <si>
    <r>
      <rPr>
        <sz val="11"/>
        <color rgb="FF000000"/>
        <rFont val="DejaVu Sans"/>
        <family val="2"/>
      </rPr>
      <t xml:space="preserve">Ｑ</t>
    </r>
    <r>
      <rPr>
        <sz val="11"/>
        <color rgb="FF000000"/>
        <rFont val="ＭＳ Ｐゴシック"/>
        <family val="2"/>
      </rPr>
      <t xml:space="preserve">59</t>
    </r>
  </si>
  <si>
    <r>
      <rPr>
        <sz val="11"/>
        <color rgb="FF000000"/>
        <rFont val="DejaVu Sans"/>
        <family val="2"/>
      </rPr>
      <t xml:space="preserve">Ｑ</t>
    </r>
    <r>
      <rPr>
        <sz val="11"/>
        <color rgb="FF000000"/>
        <rFont val="ＭＳ Ｐゴシック"/>
        <family val="2"/>
      </rPr>
      <t xml:space="preserve">60</t>
    </r>
  </si>
  <si>
    <r>
      <rPr>
        <sz val="11"/>
        <color rgb="FF000000"/>
        <rFont val="DejaVu Sans"/>
        <family val="2"/>
      </rPr>
      <t xml:space="preserve">Ｑ</t>
    </r>
    <r>
      <rPr>
        <sz val="11"/>
        <color rgb="FF000000"/>
        <rFont val="ＭＳ Ｐゴシック"/>
        <family val="2"/>
      </rPr>
      <t xml:space="preserve">61</t>
    </r>
  </si>
  <si>
    <r>
      <rPr>
        <sz val="11"/>
        <color rgb="FF000000"/>
        <rFont val="DejaVu Sans"/>
        <family val="2"/>
      </rPr>
      <t xml:space="preserve">Ｑ</t>
    </r>
    <r>
      <rPr>
        <sz val="11"/>
        <color rgb="FF000000"/>
        <rFont val="ＭＳ Ｐゴシック"/>
        <family val="2"/>
      </rPr>
      <t xml:space="preserve">62</t>
    </r>
  </si>
  <si>
    <r>
      <rPr>
        <sz val="11"/>
        <color rgb="FF000000"/>
        <rFont val="DejaVu Sans"/>
        <family val="2"/>
      </rPr>
      <t xml:space="preserve">Ｑ</t>
    </r>
    <r>
      <rPr>
        <sz val="11"/>
        <color rgb="FF000000"/>
        <rFont val="ＭＳ Ｐゴシック"/>
        <family val="2"/>
      </rPr>
      <t xml:space="preserve">63</t>
    </r>
  </si>
  <si>
    <r>
      <rPr>
        <sz val="11"/>
        <color rgb="FF000000"/>
        <rFont val="DejaVu Sans"/>
        <family val="2"/>
      </rPr>
      <t xml:space="preserve">Ｑ</t>
    </r>
    <r>
      <rPr>
        <sz val="11"/>
        <color rgb="FF000000"/>
        <rFont val="ＭＳ Ｐゴシック"/>
        <family val="2"/>
      </rPr>
      <t xml:space="preserve">64</t>
    </r>
  </si>
  <si>
    <r>
      <rPr>
        <sz val="11"/>
        <color rgb="FF000000"/>
        <rFont val="DejaVu Sans"/>
        <family val="2"/>
      </rPr>
      <t xml:space="preserve">Ｑ</t>
    </r>
    <r>
      <rPr>
        <sz val="11"/>
        <color rgb="FF000000"/>
        <rFont val="ＭＳ Ｐゴシック"/>
        <family val="2"/>
      </rPr>
      <t xml:space="preserve">65</t>
    </r>
  </si>
  <si>
    <r>
      <rPr>
        <sz val="11"/>
        <color rgb="FF000000"/>
        <rFont val="DejaVu Sans"/>
        <family val="2"/>
      </rPr>
      <t xml:space="preserve">Ｑ</t>
    </r>
    <r>
      <rPr>
        <sz val="11"/>
        <color rgb="FF000000"/>
        <rFont val="ＭＳ Ｐゴシック"/>
        <family val="2"/>
      </rPr>
      <t xml:space="preserve">66</t>
    </r>
  </si>
  <si>
    <r>
      <rPr>
        <sz val="11"/>
        <color rgb="FF000000"/>
        <rFont val="DejaVu Sans"/>
        <family val="2"/>
      </rPr>
      <t xml:space="preserve">Ｑ</t>
    </r>
    <r>
      <rPr>
        <sz val="11"/>
        <color rgb="FF000000"/>
        <rFont val="ＭＳ Ｐゴシック"/>
        <family val="2"/>
      </rPr>
      <t xml:space="preserve">67</t>
    </r>
  </si>
  <si>
    <t xml:space="preserve">新設</t>
  </si>
  <si>
    <t xml:space="preserve">法人変更
（４月）</t>
  </si>
  <si>
    <t xml:space="preserve">法人変更
（５月以降）</t>
  </si>
  <si>
    <t xml:space="preserve">Q32-1</t>
  </si>
  <si>
    <t xml:space="preserve">都道府県内</t>
  </si>
  <si>
    <t xml:space="preserve">の全センター平均</t>
  </si>
  <si>
    <r>
      <rPr>
        <sz val="11"/>
        <color rgb="FF000000"/>
        <rFont val="DejaVu Sans"/>
        <family val="2"/>
      </rPr>
      <t xml:space="preserve">Ｑ</t>
    </r>
    <r>
      <rPr>
        <sz val="11"/>
        <color rgb="FF000000"/>
        <rFont val="ＭＳ Ｐゴシック"/>
        <family val="2"/>
      </rPr>
      <t xml:space="preserve">34-1</t>
    </r>
  </si>
  <si>
    <t xml:space="preserve">都道府県名</t>
  </si>
  <si>
    <t xml:space="preserve">市町村名</t>
  </si>
  <si>
    <t xml:space="preserve">※広域連合の場合の団体名</t>
  </si>
  <si>
    <t xml:space="preserve">センターの名称</t>
  </si>
  <si>
    <t xml:space="preserve">電話番号</t>
  </si>
  <si>
    <t xml:space="preserve">メールアドレス</t>
  </si>
  <si>
    <r>
      <rPr>
        <sz val="11"/>
        <color rgb="FF000000"/>
        <rFont val="ＭＳ Ｐゴシック"/>
        <family val="2"/>
      </rPr>
      <t xml:space="preserve">FAX</t>
    </r>
    <r>
      <rPr>
        <sz val="11"/>
        <color rgb="FF000000"/>
        <rFont val="DejaVu Sans"/>
        <family val="2"/>
      </rPr>
      <t xml:space="preserve">番号</t>
    </r>
  </si>
  <si>
    <t xml:space="preserve">通常</t>
  </si>
  <si>
    <t xml:space="preserve">基幹型</t>
  </si>
  <si>
    <t xml:space="preserve">機能強化型</t>
  </si>
  <si>
    <r>
      <rPr>
        <sz val="11"/>
        <color rgb="FF000000"/>
        <rFont val="ＭＳ Ｐゴシック"/>
        <family val="2"/>
      </rPr>
      <t xml:space="preserve">65</t>
    </r>
    <r>
      <rPr>
        <sz val="11"/>
        <color rgb="FF000000"/>
        <rFont val="DejaVu Sans"/>
        <family val="2"/>
      </rPr>
      <t xml:space="preserve">歳以上人口</t>
    </r>
  </si>
  <si>
    <t xml:space="preserve">要介護者数</t>
  </si>
  <si>
    <t xml:space="preserve">要支援者数</t>
  </si>
  <si>
    <t xml:space="preserve">事業対象者数</t>
  </si>
  <si>
    <t xml:space="preserve">設置種別</t>
  </si>
  <si>
    <t xml:space="preserve">設置主体
（直営）</t>
  </si>
  <si>
    <t xml:space="preserve">設置主体
（委託）</t>
  </si>
  <si>
    <t xml:space="preserve">その他</t>
  </si>
  <si>
    <r>
      <rPr>
        <sz val="11"/>
        <color rgb="FF000000"/>
        <rFont val="ＭＳ Ｐゴシック"/>
        <family val="2"/>
      </rPr>
      <t xml:space="preserve">7.</t>
    </r>
    <r>
      <rPr>
        <sz val="11"/>
        <color rgb="FF000000"/>
        <rFont val="DejaVu Sans"/>
        <family val="2"/>
      </rPr>
      <t xml:space="preserve">内容</t>
    </r>
  </si>
  <si>
    <r>
      <rPr>
        <sz val="11"/>
        <color rgb="FF000000"/>
        <rFont val="ＭＳ Ｐゴシック"/>
        <family val="2"/>
      </rPr>
      <t xml:space="preserve">3</t>
    </r>
    <r>
      <rPr>
        <sz val="11"/>
        <color rgb="FF000000"/>
        <rFont val="DejaVu Sans"/>
        <family val="2"/>
      </rPr>
      <t xml:space="preserve">．内容</t>
    </r>
  </si>
  <si>
    <t xml:space="preserve">介護</t>
  </si>
  <si>
    <t xml:space="preserve">生活支援
サービス</t>
  </si>
  <si>
    <t xml:space="preserve">医療</t>
  </si>
  <si>
    <t xml:space="preserve">認知症</t>
  </si>
  <si>
    <t xml:space="preserve">権利擁護</t>
  </si>
  <si>
    <t xml:space="preserve">離職防止</t>
  </si>
  <si>
    <t xml:space="preserve">合計</t>
  </si>
  <si>
    <t xml:space="preserve">その他
内訳</t>
  </si>
  <si>
    <t xml:space="preserve">センター名</t>
  </si>
  <si>
    <t xml:space="preserve">組織運営</t>
  </si>
  <si>
    <t xml:space="preserve">総合相談</t>
  </si>
  <si>
    <t xml:space="preserve">包括的・継続的ケアマネジメント支援</t>
  </si>
  <si>
    <t xml:space="preserve">地域ケア会議</t>
  </si>
  <si>
    <t xml:space="preserve">介護予防ケアマネジメント</t>
  </si>
  <si>
    <t xml:space="preserve">事業間
連携</t>
  </si>
  <si>
    <t xml:space="preserve">山口県</t>
  </si>
  <si>
    <t xml:space="preserve">山陽小野田市</t>
  </si>
  <si>
    <t xml:space="preserve">山陽小野田市地域包括支援センター</t>
  </si>
  <si>
    <t xml:space="preserve">0836-82-1149</t>
  </si>
  <si>
    <t xml:space="preserve">houkatsu@city.sanyo-onoda.lg.jp</t>
  </si>
  <si>
    <t xml:space="preserve">0836-82-1138</t>
  </si>
  <si>
    <t xml:space="preserve">ケアマネに関すること、困難事例、ケアの内容に関すること</t>
  </si>
</sst>
</file>

<file path=xl/styles.xml><?xml version="1.0" encoding="utf-8"?>
<styleSheet xmlns="http://schemas.openxmlformats.org/spreadsheetml/2006/main">
  <numFmts count="7">
    <numFmt numFmtId="164" formatCode="General"/>
    <numFmt numFmtId="165" formatCode="0%"/>
    <numFmt numFmtId="166" formatCode="0.0%"/>
    <numFmt numFmtId="167" formatCode="0.0"/>
    <numFmt numFmtId="168" formatCode="0.00%"/>
    <numFmt numFmtId="169" formatCode="0.0\ "/>
    <numFmt numFmtId="170" formatCode="0.0\ ;[RED]\(0.0\)"/>
  </numFmts>
  <fonts count="54">
    <font>
      <sz val="11"/>
      <color rgb="FF000000"/>
      <name val="ＭＳ Ｐゴシック"/>
      <family val="2"/>
    </font>
    <font>
      <sz val="10"/>
      <name val="Arial"/>
      <family val="0"/>
    </font>
    <font>
      <sz val="10"/>
      <name val="Arial"/>
      <family val="0"/>
    </font>
    <font>
      <sz val="10"/>
      <name val="Arial"/>
      <family val="0"/>
    </font>
    <font>
      <sz val="11"/>
      <name val="ＭＳ Ｐゴシック"/>
      <family val="3"/>
    </font>
    <font>
      <sz val="11"/>
      <color rgb="FF000000"/>
      <name val="ＭＳ Ｐゴシック"/>
      <family val="3"/>
    </font>
    <font>
      <sz val="12"/>
      <color rgb="FF000000"/>
      <name val="ＭＳ 明朝"/>
      <family val="2"/>
    </font>
    <font>
      <sz val="12"/>
      <name val="ＭＳ 明朝"/>
      <family val="1"/>
    </font>
    <font>
      <sz val="7"/>
      <color rgb="FF000000"/>
      <name val="ＭＳ Ｐゴシック"/>
      <family val="3"/>
    </font>
    <font>
      <sz val="7"/>
      <color rgb="FF000000"/>
      <name val="DejaVu Sans"/>
      <family val="2"/>
    </font>
    <font>
      <sz val="14"/>
      <color rgb="FF000000"/>
      <name val="DejaVu Sans"/>
      <family val="2"/>
    </font>
    <font>
      <sz val="14"/>
      <color rgb="FF000000"/>
      <name val="Meiryo UI"/>
      <family val="3"/>
    </font>
    <font>
      <sz val="11"/>
      <name val="DejaVu Sans"/>
      <family val="2"/>
    </font>
    <font>
      <sz val="9"/>
      <name val="DejaVu Sans"/>
      <family val="2"/>
    </font>
    <font>
      <sz val="9"/>
      <name val="Meiryo UI"/>
      <family val="3"/>
    </font>
    <font>
      <b val="true"/>
      <sz val="9"/>
      <color rgb="FFFF0000"/>
      <name val="Meiryo UI"/>
      <family val="3"/>
    </font>
    <font>
      <b val="true"/>
      <sz val="9"/>
      <color rgb="FFFF0000"/>
      <name val="DejaVu Sans"/>
      <family val="2"/>
    </font>
    <font>
      <sz val="10"/>
      <color rgb="FF000000"/>
      <name val="Meiryo UI"/>
      <family val="3"/>
    </font>
    <font>
      <sz val="10"/>
      <color rgb="FF000000"/>
      <name val="DejaVu Sans"/>
      <family val="2"/>
    </font>
    <font>
      <sz val="7"/>
      <color rgb="FF000000"/>
      <name val="ＭＳ Ｐゴシック"/>
      <family val="2"/>
    </font>
    <font>
      <sz val="7"/>
      <name val="ＭＳ Ｐゴシック"/>
      <family val="3"/>
    </font>
    <font>
      <sz val="7"/>
      <name val="DejaVu Sans"/>
      <family val="2"/>
    </font>
    <font>
      <sz val="11"/>
      <color rgb="FF000000"/>
      <name val="DejaVu Sans"/>
      <family val="2"/>
    </font>
    <font>
      <sz val="11"/>
      <color rgb="FF000000"/>
      <name val="Meiryo UI"/>
      <family val="3"/>
    </font>
    <font>
      <sz val="9"/>
      <color rgb="FF000000"/>
      <name val="DejaVu Sans"/>
      <family val="2"/>
    </font>
    <font>
      <sz val="9"/>
      <color rgb="FF000000"/>
      <name val="Meiryo UI"/>
      <family val="3"/>
    </font>
    <font>
      <sz val="8"/>
      <color rgb="FF000000"/>
      <name val="Meiryo UI"/>
      <family val="3"/>
    </font>
    <font>
      <b val="true"/>
      <sz val="10"/>
      <color rgb="FFFF0000"/>
      <name val="Meiryo UI"/>
      <family val="3"/>
    </font>
    <font>
      <sz val="8"/>
      <color rgb="FF000000"/>
      <name val="DejaVu Sans"/>
      <family val="2"/>
    </font>
    <font>
      <b val="true"/>
      <sz val="8"/>
      <color rgb="FFFF0000"/>
      <name val="ＭＳ Ｐゴシック"/>
      <family val="2"/>
    </font>
    <font>
      <sz val="9"/>
      <color rgb="FF000000"/>
      <name val="MS UI Gothic"/>
      <family val="2"/>
    </font>
    <font>
      <sz val="10"/>
      <color rgb="FF000000"/>
      <name val="MS UI Gothic"/>
      <family val="2"/>
    </font>
    <font>
      <sz val="8"/>
      <color rgb="FF000000"/>
      <name val="MS UI Gothic"/>
      <family val="2"/>
    </font>
    <font>
      <sz val="6"/>
      <color rgb="FF000000"/>
      <name val="ＭＳ Ｐゴシック"/>
      <family val="2"/>
    </font>
    <font>
      <sz val="14"/>
      <color rgb="FFFF0000"/>
      <name val="DejaVu Sans"/>
      <family val="2"/>
    </font>
    <font>
      <sz val="11"/>
      <name val="Meiryo UI"/>
      <family val="3"/>
    </font>
    <font>
      <b val="true"/>
      <sz val="11"/>
      <name val="DejaVu Sans"/>
      <family val="2"/>
    </font>
    <font>
      <sz val="11"/>
      <color rgb="FFFF0000"/>
      <name val="DejaVu Sans"/>
      <family val="2"/>
    </font>
    <font>
      <sz val="10"/>
      <color rgb="FFFF0000"/>
      <name val="DejaVu Sans"/>
      <family val="2"/>
    </font>
    <font>
      <sz val="10"/>
      <name val="DejaVu Sans"/>
      <family val="2"/>
    </font>
    <font>
      <u val="single"/>
      <sz val="10"/>
      <color rgb="FFFF0000"/>
      <name val="DejaVu Sans"/>
      <family val="2"/>
    </font>
    <font>
      <sz val="10"/>
      <name val="Meiryo UI"/>
      <family val="3"/>
    </font>
    <font>
      <sz val="10"/>
      <name val="ＭＳ Ｐゴシック"/>
      <family val="3"/>
    </font>
    <font>
      <sz val="10"/>
      <color rgb="FF000000"/>
      <name val="ＭＳ Ｐゴシック"/>
      <family val="3"/>
    </font>
    <font>
      <u val="single"/>
      <sz val="11"/>
      <name val="DejaVu Sans"/>
      <family val="2"/>
    </font>
    <font>
      <u val="single"/>
      <sz val="11"/>
      <name val="Meiryo UI"/>
      <family val="3"/>
    </font>
    <font>
      <b val="true"/>
      <sz val="11"/>
      <name val="ＭＳ Ｐゴシック"/>
      <family val="3"/>
    </font>
    <font>
      <sz val="2"/>
      <color rgb="FF000000"/>
      <name val="ＭＳ Ｐゴシック"/>
      <family val="2"/>
    </font>
    <font>
      <sz val="6"/>
      <color rgb="FFFFFFFF"/>
      <name val="ＭＳ Ｐゴシック"/>
      <family val="2"/>
    </font>
    <font>
      <sz val="2"/>
      <name val="ＭＳ Ｐゴシック"/>
      <family val="2"/>
    </font>
    <font>
      <sz val="12"/>
      <color rgb="FF000000"/>
      <name val="DejaVu Sans"/>
      <family val="2"/>
    </font>
    <font>
      <sz val="12"/>
      <color rgb="FF000000"/>
      <name val="Meiryo UI"/>
      <family val="3"/>
    </font>
    <font>
      <sz val="12"/>
      <color rgb="FFFF0000"/>
      <name val="DejaVu Sans"/>
      <family val="2"/>
    </font>
    <font>
      <u val="single"/>
      <sz val="11"/>
      <color rgb="FFFF0000"/>
      <name val="DejaVu Sans"/>
      <family val="2"/>
    </font>
  </fonts>
  <fills count="19">
    <fill>
      <patternFill patternType="none"/>
    </fill>
    <fill>
      <patternFill patternType="gray125"/>
    </fill>
    <fill>
      <patternFill patternType="solid">
        <fgColor rgb="FFFFFFFF"/>
        <bgColor rgb="FFFDEADA"/>
      </patternFill>
    </fill>
    <fill>
      <patternFill patternType="solid">
        <fgColor rgb="FFFDEADA"/>
        <bgColor rgb="FFFDE9D9"/>
      </patternFill>
    </fill>
    <fill>
      <patternFill patternType="solid">
        <fgColor rgb="FFFFFF99"/>
        <bgColor rgb="FFFFFF66"/>
      </patternFill>
    </fill>
    <fill>
      <patternFill patternType="solid">
        <fgColor rgb="FF8EB4E3"/>
        <bgColor rgb="FF95B3D7"/>
      </patternFill>
    </fill>
    <fill>
      <patternFill patternType="solid">
        <fgColor rgb="FFF2DCDB"/>
        <bgColor rgb="FFE6E0EC"/>
      </patternFill>
    </fill>
    <fill>
      <patternFill patternType="solid">
        <fgColor rgb="FFFFFF66"/>
        <bgColor rgb="FFFFFF99"/>
      </patternFill>
    </fill>
    <fill>
      <patternFill patternType="solid">
        <fgColor rgb="FFFFFF00"/>
        <bgColor rgb="FFFFFF66"/>
      </patternFill>
    </fill>
    <fill>
      <patternFill patternType="solid">
        <fgColor rgb="FFDBEEF4"/>
        <bgColor rgb="FFDBEEF3"/>
      </patternFill>
    </fill>
    <fill>
      <patternFill patternType="solid">
        <fgColor rgb="FFCCFFCC"/>
        <bgColor rgb="FFDBEEF3"/>
      </patternFill>
    </fill>
    <fill>
      <patternFill patternType="solid">
        <fgColor rgb="FFE6E0EC"/>
        <bgColor rgb="FFDCE6F2"/>
      </patternFill>
    </fill>
    <fill>
      <patternFill patternType="solid">
        <fgColor rgb="FFDCE6F2"/>
        <bgColor rgb="FFDBEEF3"/>
      </patternFill>
    </fill>
    <fill>
      <patternFill patternType="solid">
        <fgColor rgb="FFC6D9F1"/>
        <bgColor rgb="FFB7DEE8"/>
      </patternFill>
    </fill>
    <fill>
      <patternFill patternType="solid">
        <fgColor rgb="FFD7E4BD"/>
        <bgColor rgb="FFDCE6F2"/>
      </patternFill>
    </fill>
    <fill>
      <patternFill patternType="solid">
        <fgColor rgb="FFB7DEE8"/>
        <bgColor rgb="FFC6D9F1"/>
      </patternFill>
    </fill>
    <fill>
      <patternFill patternType="solid">
        <fgColor rgb="FFFDE9D9"/>
        <bgColor rgb="FFFDEADA"/>
      </patternFill>
    </fill>
    <fill>
      <patternFill patternType="solid">
        <fgColor rgb="FFDBEEF3"/>
        <bgColor rgb="FFDBEEF4"/>
      </patternFill>
    </fill>
    <fill>
      <patternFill patternType="solid">
        <fgColor rgb="FFCCECFF"/>
        <bgColor rgb="FFDBEEF4"/>
      </patternFill>
    </fill>
  </fills>
  <borders count="109">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thin"/>
      <right/>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style="medium"/>
      <right/>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style="thin"/>
      <top style="thin"/>
      <bottom style="thin"/>
      <diagonal/>
    </border>
    <border diagonalUp="false" diagonalDown="false">
      <left/>
      <right style="thin"/>
      <top style="thin"/>
      <bottom style="thin"/>
      <diagonal/>
    </border>
    <border diagonalUp="false" diagonalDown="false">
      <left/>
      <right style="medium"/>
      <top style="thin"/>
      <bottom style="thin"/>
      <diagonal/>
    </border>
    <border diagonalUp="false" diagonalDown="false">
      <left style="medium"/>
      <right/>
      <top style="thin"/>
      <bottom style="thin"/>
      <diagonal/>
    </border>
    <border diagonalUp="false" diagonalDown="false">
      <left/>
      <right style="medium"/>
      <top style="thin"/>
      <bottom/>
      <diagonal/>
    </border>
    <border diagonalUp="false" diagonalDown="false">
      <left style="medium"/>
      <right/>
      <top/>
      <bottom style="thin"/>
      <diagonal/>
    </border>
    <border diagonalUp="false" diagonalDown="false">
      <left/>
      <right/>
      <top/>
      <bottom style="thin"/>
      <diagonal/>
    </border>
    <border diagonalUp="false" diagonalDown="false">
      <left style="thin"/>
      <right/>
      <top/>
      <bottom/>
      <diagonal/>
    </border>
    <border diagonalUp="false" diagonalDown="false">
      <left style="thin"/>
      <right style="thin"/>
      <top/>
      <bottom style="double"/>
      <diagonal/>
    </border>
    <border diagonalUp="false" diagonalDown="false">
      <left/>
      <right style="medium"/>
      <top/>
      <bottom/>
      <diagonal/>
    </border>
    <border diagonalUp="false" diagonalDown="false">
      <left style="medium"/>
      <right style="thin"/>
      <top style="double"/>
      <bottom/>
      <diagonal/>
    </border>
    <border diagonalUp="false" diagonalDown="false">
      <left style="thin"/>
      <right style="thin"/>
      <top style="double"/>
      <bottom/>
      <diagonal/>
    </border>
    <border diagonalUp="false" diagonalDown="false">
      <left/>
      <right/>
      <top style="double"/>
      <bottom style="thin"/>
      <diagonal/>
    </border>
    <border diagonalUp="false" diagonalDown="false">
      <left/>
      <right style="medium"/>
      <top style="double"/>
      <bottom style="thin"/>
      <diagonal/>
    </border>
    <border diagonalUp="false" diagonalDown="false">
      <left style="medium"/>
      <right style="medium"/>
      <top/>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thin"/>
      <right/>
      <top/>
      <bottom style="thin"/>
      <diagonal/>
    </border>
    <border diagonalUp="false" diagonalDown="false">
      <left/>
      <right style="medium"/>
      <top/>
      <bottom style="thin"/>
      <diagonal/>
    </border>
    <border diagonalUp="false" diagonalDown="false">
      <left style="thin"/>
      <right style="thin"/>
      <top style="thin"/>
      <bottom style="double"/>
      <diagonal/>
    </border>
    <border diagonalUp="false" diagonalDown="false">
      <left style="medium"/>
      <right/>
      <top style="thin"/>
      <bottom style="double"/>
      <diagonal/>
    </border>
    <border diagonalUp="false" diagonalDown="false">
      <left/>
      <right/>
      <top style="thin"/>
      <bottom style="double"/>
      <diagonal/>
    </border>
    <border diagonalUp="false" diagonalDown="false">
      <left/>
      <right style="medium"/>
      <top style="thin"/>
      <bottom style="double"/>
      <diagonal/>
    </border>
    <border diagonalUp="false" diagonalDown="false">
      <left style="medium"/>
      <right style="thin"/>
      <top style="double"/>
      <bottom style="thin"/>
      <diagonal/>
    </border>
    <border diagonalUp="false" diagonalDown="false">
      <left style="thin"/>
      <right style="thin"/>
      <top style="double"/>
      <bottom style="thin"/>
      <diagonal/>
    </border>
    <border diagonalUp="false" diagonalDown="false">
      <left style="medium"/>
      <right style="thin"/>
      <top style="thin"/>
      <bottom/>
      <diagonal/>
    </border>
    <border diagonalUp="false" diagonalDown="false">
      <left style="thin"/>
      <right style="thin"/>
      <top/>
      <bottom/>
      <diagonal/>
    </border>
    <border diagonalUp="false" diagonalDown="false">
      <left/>
      <right/>
      <top style="thin"/>
      <bottom style="hair"/>
      <diagonal/>
    </border>
    <border diagonalUp="false" diagonalDown="false">
      <left style="thin"/>
      <right style="thin"/>
      <top style="thin"/>
      <bottom style="hair"/>
      <diagonal/>
    </border>
    <border diagonalUp="false" diagonalDown="false">
      <left/>
      <right style="medium"/>
      <top style="double"/>
      <bottom/>
      <diagonal/>
    </border>
    <border diagonalUp="false" diagonalDown="false">
      <left/>
      <right/>
      <top style="double"/>
      <bottom/>
      <diagonal/>
    </border>
    <border diagonalUp="false" diagonalDown="false">
      <left style="thin"/>
      <right style="medium"/>
      <top style="double"/>
      <bottom/>
      <diagonal/>
    </border>
    <border diagonalUp="false" diagonalDown="false">
      <left style="medium"/>
      <right/>
      <top style="double"/>
      <botto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style="medium"/>
      <top style="thin"/>
      <bottom style="thin"/>
      <diagonal/>
    </border>
    <border diagonalUp="false" diagonalDown="false">
      <left style="thin"/>
      <right style="thin"/>
      <top/>
      <bottom style="medium"/>
      <diagonal/>
    </border>
    <border diagonalUp="false" diagonalDown="false">
      <left style="thin"/>
      <right style="thin"/>
      <top/>
      <bottom style="thin"/>
      <diagonal/>
    </border>
    <border diagonalUp="false" diagonalDown="false">
      <left style="thin"/>
      <right style="medium"/>
      <top style="double"/>
      <bottom style="thin"/>
      <diagonal/>
    </border>
    <border diagonalUp="false" diagonalDown="false">
      <left style="medium"/>
      <right/>
      <top style="medium"/>
      <bottom style="thin"/>
      <diagonal/>
    </border>
    <border diagonalUp="false" diagonalDown="false">
      <left style="medium"/>
      <right style="thin"/>
      <top/>
      <bottom style="thin"/>
      <diagonal/>
    </border>
    <border diagonalUp="false" diagonalDown="false">
      <left style="medium"/>
      <right/>
      <top/>
      <bottom style="double"/>
      <diagonal/>
    </border>
    <border diagonalUp="false" diagonalDown="false">
      <left/>
      <right/>
      <top/>
      <bottom style="double"/>
      <diagonal/>
    </border>
    <border diagonalUp="false" diagonalDown="false">
      <left/>
      <right style="medium"/>
      <top/>
      <bottom style="double"/>
      <diagonal/>
    </border>
    <border diagonalUp="false" diagonalDown="false">
      <left style="thin"/>
      <right style="medium"/>
      <top style="thin"/>
      <bottom style="double"/>
      <diagonal/>
    </border>
    <border diagonalUp="false" diagonalDown="false">
      <left/>
      <right style="thin"/>
      <top/>
      <bottom/>
      <diagonal/>
    </border>
    <border diagonalUp="false" diagonalDown="false">
      <left/>
      <right style="thin"/>
      <top/>
      <bottom style="medium"/>
      <diagonal/>
    </border>
    <border diagonalUp="false" diagonalDown="false">
      <left style="medium"/>
      <right style="medium"/>
      <top/>
      <bottom/>
      <diagonal/>
    </border>
    <border diagonalUp="false" diagonalDown="false">
      <left style="thin"/>
      <right/>
      <top style="thin"/>
      <bottom style="medium"/>
      <diagonal/>
    </border>
    <border diagonalUp="false" diagonalDown="false">
      <left style="medium"/>
      <right style="medium"/>
      <top style="medium"/>
      <bottom style="thin"/>
      <diagonal/>
    </border>
    <border diagonalUp="false" diagonalDown="false">
      <left style="thin"/>
      <right/>
      <top/>
      <bottom style="hair"/>
      <diagonal/>
    </border>
    <border diagonalUp="false" diagonalDown="false">
      <left style="medium"/>
      <right style="medium"/>
      <top/>
      <bottom style="hair"/>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top style="hair"/>
      <bottom style="hair"/>
      <diagonal/>
    </border>
    <border diagonalUp="false" diagonalDown="false">
      <left style="medium"/>
      <right style="medium"/>
      <top style="hair"/>
      <bottom style="hair"/>
      <diagonal/>
    </border>
    <border diagonalUp="false" diagonalDown="false">
      <left/>
      <right style="thin"/>
      <top style="hair"/>
      <bottom style="hair"/>
      <diagonal/>
    </border>
    <border diagonalUp="false" diagonalDown="false">
      <left style="thin"/>
      <right style="thin"/>
      <top style="hair"/>
      <bottom style="hair"/>
      <diagonal/>
    </border>
    <border diagonalUp="false" diagonalDown="false">
      <left style="thin"/>
      <right/>
      <top style="hair"/>
      <bottom style="thin"/>
      <diagonal/>
    </border>
    <border diagonalUp="false" diagonalDown="false">
      <left style="medium"/>
      <right style="medium"/>
      <top style="hair"/>
      <bottom style="medium"/>
      <diagonal/>
    </border>
    <border diagonalUp="false" diagonalDown="false">
      <left/>
      <right style="thin"/>
      <top style="hair"/>
      <bottom style="thin"/>
      <diagonal/>
    </border>
    <border diagonalUp="false" diagonalDown="false">
      <left style="thin"/>
      <right style="thin"/>
      <top style="hair"/>
      <bottom style="thin"/>
      <diagonal/>
    </border>
    <border diagonalUp="false" diagonalDown="false">
      <left style="medium"/>
      <right style="medium"/>
      <top style="medium"/>
      <bottom/>
      <diagonal/>
    </border>
    <border diagonalUp="false" diagonalDown="false">
      <left style="mediumDashed">
        <color rgb="FFFF0000"/>
      </left>
      <right style="mediumDashed">
        <color rgb="FFFF0000"/>
      </right>
      <top style="mediumDashed">
        <color rgb="FFFF0000"/>
      </top>
      <bottom style="thin"/>
      <diagonal/>
    </border>
    <border diagonalUp="false" diagonalDown="false">
      <left style="mediumDashed">
        <color rgb="FFFF0000"/>
      </left>
      <right style="mediumDashed">
        <color rgb="FFFF0000"/>
      </right>
      <top style="thin"/>
      <bottom style="thin"/>
      <diagonal/>
    </border>
    <border diagonalUp="false" diagonalDown="false">
      <left style="mediumDashed">
        <color rgb="FFFF0000"/>
      </left>
      <right style="mediumDashed">
        <color rgb="FFFF0000"/>
      </right>
      <top style="thin"/>
      <bottom style="mediumDashed">
        <color rgb="FFFF0000"/>
      </bottom>
      <diagonal/>
    </border>
    <border diagonalUp="false" diagonalDown="false">
      <left style="mediumDashed">
        <color rgb="FFFF0000"/>
      </left>
      <right style="mediumDashed">
        <color rgb="FFFF0000"/>
      </right>
      <top style="mediumDashed">
        <color rgb="FFFF0000"/>
      </top>
      <bottom style="medium"/>
      <diagonal/>
    </border>
    <border diagonalUp="false" diagonalDown="false">
      <left style="mediumDashed">
        <color rgb="FFFF0000"/>
      </left>
      <right style="mediumDashed">
        <color rgb="FFFF0000"/>
      </right>
      <top style="medium"/>
      <bottom/>
      <diagonal/>
    </border>
    <border diagonalUp="false" diagonalDown="false">
      <left/>
      <right style="thin"/>
      <top style="thin"/>
      <bottom/>
      <diagonal/>
    </border>
    <border diagonalUp="false" diagonalDown="false">
      <left style="thin"/>
      <right/>
      <top style="thin"/>
      <bottom style="hair"/>
      <diagonal/>
    </border>
    <border diagonalUp="false" diagonalDown="false">
      <left style="mediumDashed">
        <color rgb="FFFF0000"/>
      </left>
      <right style="mediumDashed">
        <color rgb="FFFF0000"/>
      </right>
      <top style="thin"/>
      <bottom style="double"/>
      <diagonal/>
    </border>
    <border diagonalUp="false" diagonalDown="false">
      <left style="medium"/>
      <right/>
      <top style="double"/>
      <bottom style="thin"/>
      <diagonal/>
    </border>
    <border diagonalUp="false" diagonalDown="false">
      <left style="mediumDashed">
        <color rgb="FFFF0000"/>
      </left>
      <right style="mediumDashed">
        <color rgb="FFFF0000"/>
      </right>
      <top/>
      <bottom style="thin"/>
      <diagonal/>
    </border>
    <border diagonalUp="false" diagonalDown="false">
      <left style="mediumDashed">
        <color rgb="FFFF0000"/>
      </left>
      <right style="thin"/>
      <top style="double"/>
      <bottom style="thin"/>
      <diagonal/>
    </border>
    <border diagonalUp="false" diagonalDown="false">
      <left style="mediumDashed">
        <color rgb="FFFF0000"/>
      </left>
      <right style="mediumDashed">
        <color rgb="FFFF0000"/>
      </right>
      <top style="thin"/>
      <bottom style="medium"/>
      <diagonal/>
    </border>
    <border diagonalUp="false" diagonalDown="false">
      <left/>
      <right style="thin"/>
      <top/>
      <bottom style="thin"/>
      <diagonal/>
    </border>
    <border diagonalUp="false" diagonalDown="false">
      <left/>
      <right style="thin"/>
      <top style="medium"/>
      <bottom/>
      <diagonal/>
    </border>
    <border diagonalUp="false" diagonalDown="false">
      <left style="mediumDashed">
        <color rgb="FFFF0000"/>
      </left>
      <right style="mediumDashed">
        <color rgb="FFFF0000"/>
      </right>
      <top style="double"/>
      <bottom style="thin"/>
      <diagonal/>
    </border>
    <border diagonalUp="false" diagonalDown="false">
      <left/>
      <right style="thin"/>
      <top style="double"/>
      <bottom/>
      <diagonal/>
    </border>
    <border diagonalUp="false" diagonalDown="false">
      <left style="mediumDashed">
        <color rgb="FFFF0000"/>
      </left>
      <right style="mediumDashed">
        <color rgb="FFFF0000"/>
      </right>
      <top/>
      <bottom style="double"/>
      <diagonal/>
    </border>
    <border diagonalUp="false" diagonalDown="false">
      <left style="mediumDashed">
        <color rgb="FFFF0000"/>
      </left>
      <right style="mediumDashed">
        <color rgb="FFFF0000"/>
      </right>
      <top/>
      <bottom style="medium"/>
      <diagonal/>
    </border>
    <border diagonalUp="false" diagonalDown="false">
      <left style="mediumDashed">
        <color rgb="FFFF0000"/>
      </left>
      <right style="mediumDashed">
        <color rgb="FFFF0000"/>
      </right>
      <top style="medium"/>
      <bottom style="medium"/>
      <diagonal/>
    </border>
    <border diagonalUp="false" diagonalDown="false">
      <left/>
      <right style="thin"/>
      <top style="double"/>
      <bottom style="thin"/>
      <diagonal/>
    </border>
    <border diagonalUp="false" diagonalDown="false">
      <left style="mediumDashed">
        <color rgb="FFFF0000"/>
      </left>
      <right style="mediumDashed">
        <color rgb="FFFF0000"/>
      </right>
      <top/>
      <bottom/>
      <diagonal/>
    </border>
    <border diagonalUp="false" diagonalDown="false">
      <left style="mediumDashed">
        <color rgb="FFFF0000"/>
      </left>
      <right style="mediumDashed">
        <color rgb="FFFF0000"/>
      </right>
      <top style="medium"/>
      <bottom style="thin"/>
      <diagonal/>
    </border>
    <border diagonalUp="false" diagonalDown="false">
      <left/>
      <right style="thin"/>
      <top style="medium"/>
      <bottom style="thin"/>
      <diagonal/>
    </border>
  </borders>
  <cellStyleXfs count="59">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cellStyleXfs>
  <cellXfs count="463">
    <xf numFmtId="164" fontId="0" fillId="0" borderId="0" xfId="0" applyFont="false" applyBorder="false" applyAlignment="false" applyProtection="false">
      <alignment horizontal="general" vertical="center" textRotation="0" wrapText="false" indent="0" shrinkToFit="false"/>
      <protection locked="true" hidden="false"/>
    </xf>
    <xf numFmtId="164" fontId="8" fillId="0" borderId="0" xfId="21" applyFont="true" applyBorder="false" applyAlignment="false" applyProtection="false">
      <alignment horizontal="general" vertical="bottom" textRotation="0" wrapText="false" indent="0" shrinkToFit="false"/>
      <protection locked="true" hidden="false"/>
    </xf>
    <xf numFmtId="164" fontId="8" fillId="0" borderId="0" xfId="21" applyFont="true" applyBorder="false" applyAlignment="true" applyProtection="false">
      <alignment horizontal="general" vertical="top" textRotation="0" wrapText="false" indent="0" shrinkToFit="false"/>
      <protection locked="true" hidden="false"/>
    </xf>
    <xf numFmtId="164" fontId="8" fillId="0" borderId="0" xfId="21" applyFont="true" applyBorder="false" applyAlignment="true" applyProtection="false">
      <alignment horizontal="general" vertical="top" textRotation="0" wrapText="true" indent="0" shrinkToFit="false"/>
      <protection locked="true" hidden="false"/>
    </xf>
    <xf numFmtId="164" fontId="8" fillId="0" borderId="0" xfId="21" applyFont="true" applyBorder="false" applyAlignment="true" applyProtection="false">
      <alignment horizontal="center" vertical="center" textRotation="0" wrapText="false" indent="0" shrinkToFit="false"/>
      <protection locked="true" hidden="false"/>
    </xf>
    <xf numFmtId="164" fontId="8" fillId="0" borderId="0" xfId="21" applyFont="true" applyBorder="false" applyAlignment="true" applyProtection="false">
      <alignment horizontal="center" vertical="center" textRotation="0" wrapText="false" indent="0" shrinkToFit="false"/>
      <protection locked="true" hidden="false"/>
    </xf>
    <xf numFmtId="164" fontId="9" fillId="0" borderId="1" xfId="21" applyFont="true" applyBorder="true" applyAlignment="true" applyProtection="false">
      <alignment horizontal="center" vertical="center" textRotation="0" wrapText="false" indent="0" shrinkToFit="false"/>
      <protection locked="true" hidden="false"/>
    </xf>
    <xf numFmtId="164" fontId="10" fillId="0" borderId="0" xfId="21" applyFont="true" applyBorder="false" applyAlignment="false" applyProtection="false">
      <alignment horizontal="general" vertical="bottom" textRotation="0" wrapText="false" indent="0" shrinkToFit="false"/>
      <protection locked="true" hidden="false"/>
    </xf>
    <xf numFmtId="164" fontId="9" fillId="0" borderId="0" xfId="21" applyFont="true" applyBorder="false" applyAlignment="false" applyProtection="false">
      <alignment horizontal="general" vertical="bottom" textRotation="0" wrapText="false" indent="0" shrinkToFit="false"/>
      <protection locked="true" hidden="false"/>
    </xf>
    <xf numFmtId="164" fontId="12" fillId="0" borderId="2" xfId="21" applyFont="true" applyBorder="true" applyAlignment="true" applyProtection="false">
      <alignment horizontal="general" vertical="top" textRotation="0" wrapText="true" indent="0" shrinkToFit="false"/>
      <protection locked="true" hidden="false"/>
    </xf>
    <xf numFmtId="164" fontId="17" fillId="0" borderId="0" xfId="21" applyFont="true" applyBorder="false" applyAlignment="true" applyProtection="false">
      <alignment horizontal="left" vertical="center" textRotation="0" wrapText="false" indent="0" shrinkToFit="false"/>
      <protection locked="true" hidden="false"/>
    </xf>
    <xf numFmtId="164" fontId="18" fillId="0" borderId="0" xfId="21" applyFont="true" applyBorder="false" applyAlignment="true" applyProtection="false">
      <alignment horizontal="right" vertical="center" textRotation="0" wrapText="false" indent="0" shrinkToFit="false"/>
      <protection locked="true" hidden="false"/>
    </xf>
    <xf numFmtId="164" fontId="19" fillId="2" borderId="3" xfId="21" applyFont="true" applyBorder="true" applyAlignment="true" applyProtection="false">
      <alignment horizontal="general" vertical="center" textRotation="0" wrapText="false" indent="0" shrinkToFit="false"/>
      <protection locked="true" hidden="false"/>
    </xf>
    <xf numFmtId="164" fontId="19" fillId="2" borderId="4" xfId="21" applyFont="true" applyBorder="true" applyAlignment="true" applyProtection="false">
      <alignment horizontal="general" vertical="center" textRotation="0" wrapText="false" indent="0" shrinkToFit="false"/>
      <protection locked="true" hidden="false"/>
    </xf>
    <xf numFmtId="164" fontId="19" fillId="2" borderId="4" xfId="21" applyFont="true" applyBorder="true" applyAlignment="true" applyProtection="false">
      <alignment horizontal="general" vertical="top" textRotation="0" wrapText="false" indent="0" shrinkToFit="false"/>
      <protection locked="true" hidden="false"/>
    </xf>
    <xf numFmtId="164" fontId="9" fillId="0" borderId="5" xfId="21" applyFont="true" applyBorder="true" applyAlignment="true" applyProtection="false">
      <alignment horizontal="center" vertical="center" textRotation="0" wrapText="false" indent="0" shrinkToFit="false"/>
      <protection locked="true" hidden="false"/>
    </xf>
    <xf numFmtId="164" fontId="9" fillId="0" borderId="5" xfId="21" applyFont="true" applyBorder="true" applyAlignment="true" applyProtection="false">
      <alignment horizontal="center" vertical="center" textRotation="0" wrapText="true" indent="0" shrinkToFit="false"/>
      <protection locked="true" hidden="false"/>
    </xf>
    <xf numFmtId="164" fontId="9" fillId="0" borderId="6" xfId="21" applyFont="true" applyBorder="true" applyAlignment="true" applyProtection="false">
      <alignment horizontal="center" vertical="center" textRotation="0" wrapText="true" indent="0" shrinkToFit="false"/>
      <protection locked="true" hidden="false"/>
    </xf>
    <xf numFmtId="164" fontId="9" fillId="0" borderId="7" xfId="21" applyFont="true" applyBorder="true" applyAlignment="true" applyProtection="false">
      <alignment horizontal="center" vertical="center" textRotation="0" wrapText="false" indent="0" shrinkToFit="false"/>
      <protection locked="true" hidden="false"/>
    </xf>
    <xf numFmtId="164" fontId="9" fillId="0" borderId="8" xfId="21" applyFont="true" applyBorder="true" applyAlignment="true" applyProtection="false">
      <alignment horizontal="center" vertical="center" textRotation="0" wrapText="true" indent="0" shrinkToFit="false"/>
      <protection locked="true" hidden="false"/>
    </xf>
    <xf numFmtId="164" fontId="8" fillId="0" borderId="0" xfId="21" applyFont="true" applyBorder="false" applyAlignment="true" applyProtection="false">
      <alignment horizontal="general" vertical="center" textRotation="0" wrapText="false" indent="0" shrinkToFit="false"/>
      <protection locked="true" hidden="false"/>
    </xf>
    <xf numFmtId="164" fontId="9" fillId="3" borderId="3" xfId="21" applyFont="true" applyBorder="true" applyAlignment="true" applyProtection="false">
      <alignment horizontal="left" vertical="center" textRotation="0" wrapText="false" indent="0" shrinkToFit="false"/>
      <protection locked="true" hidden="false"/>
    </xf>
    <xf numFmtId="164" fontId="8" fillId="3" borderId="4" xfId="21" applyFont="true" applyBorder="true" applyAlignment="true" applyProtection="false">
      <alignment horizontal="left" vertical="center" textRotation="0" wrapText="true" indent="0" shrinkToFit="false"/>
      <protection locked="true" hidden="false"/>
    </xf>
    <xf numFmtId="164" fontId="8" fillId="3" borderId="4" xfId="21" applyFont="true" applyBorder="true" applyAlignment="true" applyProtection="false">
      <alignment horizontal="left" vertical="top" textRotation="0" wrapText="true" indent="0" shrinkToFit="false"/>
      <protection locked="true" hidden="false"/>
    </xf>
    <xf numFmtId="164" fontId="8" fillId="3" borderId="3" xfId="21" applyFont="true" applyBorder="true" applyAlignment="true" applyProtection="false">
      <alignment horizontal="left" vertical="center" textRotation="0" wrapText="true" indent="0" shrinkToFit="false"/>
      <protection locked="true" hidden="false"/>
    </xf>
    <xf numFmtId="164" fontId="8" fillId="3" borderId="9" xfId="21" applyFont="true" applyBorder="true" applyAlignment="true" applyProtection="false">
      <alignment horizontal="left" vertical="center" textRotation="0" wrapText="true" indent="0" shrinkToFit="false"/>
      <protection locked="true" hidden="false"/>
    </xf>
    <xf numFmtId="164" fontId="8" fillId="3" borderId="10" xfId="21" applyFont="true" applyBorder="true" applyAlignment="false" applyProtection="false">
      <alignment horizontal="general" vertical="bottom" textRotation="0" wrapText="false" indent="0" shrinkToFit="false"/>
      <protection locked="true" hidden="false"/>
    </xf>
    <xf numFmtId="164" fontId="8" fillId="4" borderId="3" xfId="21" applyFont="true" applyBorder="true" applyAlignment="false" applyProtection="false">
      <alignment horizontal="general" vertical="bottom" textRotation="0" wrapText="false" indent="0" shrinkToFit="false"/>
      <protection locked="true" hidden="false"/>
    </xf>
    <xf numFmtId="164" fontId="8" fillId="4" borderId="4" xfId="21" applyFont="true" applyBorder="true" applyAlignment="true" applyProtection="false">
      <alignment horizontal="general" vertical="top" textRotation="0" wrapText="false" indent="0" shrinkToFit="false"/>
      <protection locked="true" hidden="false"/>
    </xf>
    <xf numFmtId="164" fontId="8" fillId="4" borderId="4" xfId="21" applyFont="true" applyBorder="true" applyAlignment="true" applyProtection="false">
      <alignment horizontal="general" vertical="top" textRotation="0" wrapText="true" indent="0" shrinkToFit="false"/>
      <protection locked="true" hidden="false"/>
    </xf>
    <xf numFmtId="164" fontId="8" fillId="4" borderId="4" xfId="21" applyFont="true" applyBorder="true" applyAlignment="true" applyProtection="false">
      <alignment horizontal="center" vertical="center" textRotation="0" wrapText="false" indent="0" shrinkToFit="false"/>
      <protection locked="true" hidden="false"/>
    </xf>
    <xf numFmtId="164" fontId="8" fillId="4" borderId="3" xfId="21" applyFont="true" applyBorder="true" applyAlignment="true" applyProtection="false">
      <alignment horizontal="general" vertical="top" textRotation="0" wrapText="false" indent="0" shrinkToFit="false"/>
      <protection locked="true" hidden="false"/>
    </xf>
    <xf numFmtId="164" fontId="8" fillId="4" borderId="9" xfId="21" applyFont="true" applyBorder="true" applyAlignment="true" applyProtection="false">
      <alignment horizontal="center" vertical="center" textRotation="0" wrapText="false" indent="0" shrinkToFit="false"/>
      <protection locked="true" hidden="false"/>
    </xf>
    <xf numFmtId="164" fontId="8" fillId="4" borderId="10" xfId="21" applyFont="true" applyBorder="true" applyAlignment="false" applyProtection="false">
      <alignment horizontal="general" vertical="bottom" textRotation="0" wrapText="false" indent="0" shrinkToFit="false"/>
      <protection locked="true" hidden="false"/>
    </xf>
    <xf numFmtId="164" fontId="8" fillId="0" borderId="11" xfId="21" applyFont="true" applyBorder="true" applyAlignment="true" applyProtection="false">
      <alignment horizontal="general" vertical="top" textRotation="0" wrapText="false" indent="0" shrinkToFit="false"/>
      <protection locked="true" hidden="false"/>
    </xf>
    <xf numFmtId="164" fontId="8" fillId="0" borderId="12" xfId="21" applyFont="true" applyBorder="true" applyAlignment="true" applyProtection="false">
      <alignment horizontal="general" vertical="top" textRotation="0" wrapText="false" indent="0" shrinkToFit="false"/>
      <protection locked="true" hidden="false"/>
    </xf>
    <xf numFmtId="164" fontId="9" fillId="0" borderId="13" xfId="21" applyFont="true" applyBorder="true" applyAlignment="true" applyProtection="false">
      <alignment horizontal="general" vertical="top" textRotation="0" wrapText="true" indent="0" shrinkToFit="false"/>
      <protection locked="true" hidden="false"/>
    </xf>
    <xf numFmtId="164" fontId="8" fillId="2" borderId="12" xfId="21" applyFont="true" applyBorder="true" applyAlignment="true" applyProtection="false">
      <alignment horizontal="center" vertical="center" textRotation="0" wrapText="false" indent="0" shrinkToFit="false"/>
      <protection locked="true" hidden="false"/>
    </xf>
    <xf numFmtId="166" fontId="8" fillId="0" borderId="13" xfId="20" applyFont="true" applyBorder="true" applyAlignment="true" applyProtection="true">
      <alignment horizontal="center" vertical="center" textRotation="0" wrapText="false" indent="0" shrinkToFit="false"/>
      <protection locked="true" hidden="false"/>
    </xf>
    <xf numFmtId="164" fontId="8" fillId="0" borderId="14" xfId="21" applyFont="true" applyBorder="true" applyAlignment="true" applyProtection="false">
      <alignment horizontal="general" vertical="top" textRotation="0" wrapText="false" indent="0" shrinkToFit="false"/>
      <protection locked="true" hidden="false"/>
    </xf>
    <xf numFmtId="164" fontId="8" fillId="5" borderId="12" xfId="21" applyFont="true" applyBorder="true" applyAlignment="true" applyProtection="false">
      <alignment horizontal="center" vertical="center" textRotation="0" wrapText="false" indent="0" shrinkToFit="false"/>
      <protection locked="true" hidden="false"/>
    </xf>
    <xf numFmtId="166" fontId="8" fillId="0" borderId="12" xfId="20" applyFont="true" applyBorder="true" applyAlignment="true" applyProtection="true">
      <alignment horizontal="center" vertical="center" textRotation="0" wrapText="false" indent="0" shrinkToFit="false"/>
      <protection locked="true" hidden="false"/>
    </xf>
    <xf numFmtId="164" fontId="8" fillId="0" borderId="15" xfId="21" applyFont="true" applyBorder="true" applyAlignment="true" applyProtection="false">
      <alignment horizontal="general" vertical="top" textRotation="0" wrapText="false" indent="0" shrinkToFit="false"/>
      <protection locked="true" hidden="false"/>
    </xf>
    <xf numFmtId="164" fontId="8" fillId="0" borderId="1" xfId="21" applyFont="true" applyBorder="true" applyAlignment="true" applyProtection="false">
      <alignment horizontal="general" vertical="top" textRotation="0" wrapText="false" indent="0" shrinkToFit="false"/>
      <protection locked="true" hidden="false"/>
    </xf>
    <xf numFmtId="164" fontId="9" fillId="0" borderId="16" xfId="21" applyFont="true" applyBorder="true" applyAlignment="true" applyProtection="false">
      <alignment horizontal="general" vertical="top" textRotation="0" wrapText="true" indent="0" shrinkToFit="false"/>
      <protection locked="true" hidden="false"/>
    </xf>
    <xf numFmtId="166" fontId="8" fillId="0" borderId="16" xfId="20" applyFont="true" applyBorder="true" applyAlignment="true" applyProtection="true">
      <alignment horizontal="center" vertical="center" textRotation="0" wrapText="false" indent="0" shrinkToFit="false"/>
      <protection locked="true" hidden="false"/>
    </xf>
    <xf numFmtId="164" fontId="20" fillId="0" borderId="1" xfId="21" applyFont="true" applyBorder="true" applyAlignment="true" applyProtection="false">
      <alignment horizontal="general" vertical="top" textRotation="0" wrapText="false" indent="0" shrinkToFit="false"/>
      <protection locked="true" hidden="false"/>
    </xf>
    <xf numFmtId="164" fontId="21" fillId="0" borderId="16" xfId="21" applyFont="true" applyBorder="true" applyAlignment="true" applyProtection="false">
      <alignment horizontal="general" vertical="top" textRotation="0" wrapText="true" indent="0" shrinkToFit="false"/>
      <protection locked="true" hidden="false"/>
    </xf>
    <xf numFmtId="164" fontId="8" fillId="5" borderId="1" xfId="21" applyFont="true" applyBorder="true" applyAlignment="true" applyProtection="false">
      <alignment horizontal="center" vertical="center" textRotation="0" wrapText="false" indent="0" shrinkToFit="false"/>
      <protection locked="true" hidden="false"/>
    </xf>
    <xf numFmtId="166" fontId="8" fillId="0" borderId="1" xfId="20" applyFont="true" applyBorder="true" applyAlignment="true" applyProtection="true">
      <alignment horizontal="center" vertical="center" textRotation="0" wrapText="false" indent="0" shrinkToFit="false"/>
      <protection locked="true" hidden="false"/>
    </xf>
    <xf numFmtId="164" fontId="8" fillId="0" borderId="17" xfId="21" applyFont="true" applyBorder="true" applyAlignment="true" applyProtection="false">
      <alignment horizontal="general" vertical="top" textRotation="0" wrapText="false" indent="0" shrinkToFit="false"/>
      <protection locked="true" hidden="false"/>
    </xf>
    <xf numFmtId="164" fontId="21" fillId="0" borderId="18" xfId="21" applyFont="true" applyBorder="true" applyAlignment="true" applyProtection="false">
      <alignment horizontal="general" vertical="top" textRotation="0" wrapText="true" indent="0" shrinkToFit="false"/>
      <protection locked="true" hidden="false"/>
    </xf>
    <xf numFmtId="166" fontId="8" fillId="0" borderId="18" xfId="20" applyFont="true" applyBorder="true" applyAlignment="true" applyProtection="true">
      <alignment horizontal="center" vertical="center" textRotation="0" wrapText="false" indent="0" shrinkToFit="false"/>
      <protection locked="true" hidden="false"/>
    </xf>
    <xf numFmtId="164" fontId="20" fillId="2" borderId="1" xfId="21" applyFont="true" applyBorder="true" applyAlignment="true" applyProtection="false">
      <alignment horizontal="general" vertical="top" textRotation="0" wrapText="false" indent="0" shrinkToFit="false"/>
      <protection locked="true" hidden="false"/>
    </xf>
    <xf numFmtId="164" fontId="21" fillId="2" borderId="16" xfId="21" applyFont="true" applyBorder="true" applyAlignment="true" applyProtection="false">
      <alignment horizontal="general" vertical="top" textRotation="0" wrapText="true" indent="0" shrinkToFit="false"/>
      <protection locked="true" hidden="false"/>
    </xf>
    <xf numFmtId="166" fontId="8" fillId="2" borderId="1" xfId="20" applyFont="true" applyBorder="true" applyAlignment="true" applyProtection="true">
      <alignment horizontal="center" vertical="center" textRotation="0" wrapText="false" indent="0" shrinkToFit="false"/>
      <protection locked="true" hidden="false"/>
    </xf>
    <xf numFmtId="164" fontId="20" fillId="3" borderId="10" xfId="21" applyFont="true" applyBorder="true" applyAlignment="false" applyProtection="false">
      <alignment horizontal="general" vertical="bottom" textRotation="0" wrapText="false" indent="0" shrinkToFit="false"/>
      <protection locked="true" hidden="false"/>
    </xf>
    <xf numFmtId="164" fontId="20" fillId="4" borderId="10" xfId="21" applyFont="true" applyBorder="true" applyAlignment="false" applyProtection="false">
      <alignment horizontal="general" vertical="bottom" textRotation="0" wrapText="false" indent="0" shrinkToFit="false"/>
      <protection locked="true" hidden="false"/>
    </xf>
    <xf numFmtId="164" fontId="20" fillId="0" borderId="15" xfId="21" applyFont="true" applyBorder="true" applyAlignment="true" applyProtection="false">
      <alignment horizontal="general" vertical="top" textRotation="0" wrapText="false" indent="0" shrinkToFit="false"/>
      <protection locked="true" hidden="false"/>
    </xf>
    <xf numFmtId="164" fontId="20" fillId="0" borderId="16" xfId="21" applyFont="true" applyBorder="true" applyAlignment="true" applyProtection="false">
      <alignment horizontal="general" vertical="top" textRotation="0" wrapText="false" indent="0" shrinkToFit="false"/>
      <protection locked="true" hidden="false"/>
    </xf>
    <xf numFmtId="164" fontId="8" fillId="2" borderId="16" xfId="21" applyFont="true" applyBorder="true" applyAlignment="true" applyProtection="false">
      <alignment horizontal="center" vertical="center" textRotation="0" wrapText="false" indent="0" shrinkToFit="false"/>
      <protection locked="true" hidden="false"/>
    </xf>
    <xf numFmtId="166" fontId="8" fillId="0" borderId="19" xfId="20" applyFont="true" applyBorder="true" applyAlignment="true" applyProtection="true">
      <alignment horizontal="center" vertical="center" textRotation="0" wrapText="false" indent="0" shrinkToFit="false"/>
      <protection locked="true" hidden="false"/>
    </xf>
    <xf numFmtId="164" fontId="8" fillId="0" borderId="20" xfId="21" applyFont="true" applyBorder="true" applyAlignment="true" applyProtection="false">
      <alignment horizontal="general" vertical="top" textRotation="0" wrapText="false" indent="0" shrinkToFit="false"/>
      <protection locked="true" hidden="false"/>
    </xf>
    <xf numFmtId="166" fontId="8" fillId="0" borderId="19" xfId="20" applyFont="true" applyBorder="true" applyAlignment="true" applyProtection="true">
      <alignment horizontal="center" vertical="center" textRotation="0" wrapText="true" indent="0" shrinkToFit="false"/>
      <protection locked="true" hidden="false"/>
    </xf>
    <xf numFmtId="164" fontId="20" fillId="2" borderId="11" xfId="21" applyFont="true" applyBorder="true" applyAlignment="true" applyProtection="false">
      <alignment horizontal="general" vertical="top" textRotation="0" wrapText="false" indent="0" shrinkToFit="false"/>
      <protection locked="true" hidden="false"/>
    </xf>
    <xf numFmtId="164" fontId="20" fillId="2" borderId="12" xfId="21" applyFont="true" applyBorder="true" applyAlignment="true" applyProtection="false">
      <alignment horizontal="general" vertical="top" textRotation="0" wrapText="false" indent="0" shrinkToFit="false"/>
      <protection locked="true" hidden="false"/>
    </xf>
    <xf numFmtId="164" fontId="21" fillId="2" borderId="13" xfId="21" applyFont="true" applyBorder="true" applyAlignment="true" applyProtection="false">
      <alignment horizontal="general" vertical="top" textRotation="0" wrapText="true" indent="0" shrinkToFit="false"/>
      <protection locked="true" hidden="false"/>
    </xf>
    <xf numFmtId="166" fontId="8" fillId="2" borderId="21" xfId="20" applyFont="true" applyBorder="true" applyAlignment="true" applyProtection="true">
      <alignment horizontal="center" vertical="center" textRotation="0" wrapText="false" indent="0" shrinkToFit="false"/>
      <protection locked="true" hidden="false"/>
    </xf>
    <xf numFmtId="164" fontId="20" fillId="0" borderId="20" xfId="21" applyFont="true" applyBorder="true" applyAlignment="true" applyProtection="false">
      <alignment horizontal="general" vertical="top" textRotation="0" wrapText="false" indent="0" shrinkToFit="false"/>
      <protection locked="true" hidden="false"/>
    </xf>
    <xf numFmtId="164" fontId="20" fillId="0" borderId="16" xfId="21" applyFont="true" applyBorder="true" applyAlignment="true" applyProtection="false">
      <alignment horizontal="general" vertical="top" textRotation="0" wrapText="true" indent="0" shrinkToFit="false"/>
      <protection locked="true" hidden="false"/>
    </xf>
    <xf numFmtId="164" fontId="20" fillId="2" borderId="15" xfId="21" applyFont="true" applyBorder="true" applyAlignment="true" applyProtection="false">
      <alignment horizontal="general" vertical="top" textRotation="0" wrapText="false" indent="0" shrinkToFit="false"/>
      <protection locked="true" hidden="false"/>
    </xf>
    <xf numFmtId="166" fontId="8" fillId="2" borderId="16" xfId="20" applyFont="true" applyBorder="true" applyAlignment="true" applyProtection="true">
      <alignment horizontal="center" vertical="center" textRotation="0" wrapText="true" indent="0" shrinkToFit="false"/>
      <protection locked="true" hidden="false"/>
    </xf>
    <xf numFmtId="164" fontId="20" fillId="0" borderId="22" xfId="21" applyFont="true" applyBorder="true" applyAlignment="true" applyProtection="false">
      <alignment horizontal="general" vertical="top" textRotation="0" wrapText="false" indent="0" shrinkToFit="false"/>
      <protection locked="true" hidden="false"/>
    </xf>
    <xf numFmtId="164" fontId="20" fillId="0" borderId="23" xfId="21" applyFont="true" applyBorder="true" applyAlignment="true" applyProtection="false">
      <alignment horizontal="general" vertical="top" textRotation="0" wrapText="false" indent="0" shrinkToFit="false"/>
      <protection locked="true" hidden="false"/>
    </xf>
    <xf numFmtId="164" fontId="20" fillId="0" borderId="23" xfId="21" applyFont="true" applyBorder="true" applyAlignment="true" applyProtection="false">
      <alignment horizontal="general" vertical="top" textRotation="0" wrapText="true" indent="0" shrinkToFit="false"/>
      <protection locked="true" hidden="false"/>
    </xf>
    <xf numFmtId="164" fontId="8" fillId="0" borderId="23" xfId="21" applyFont="true" applyBorder="true" applyAlignment="true" applyProtection="false">
      <alignment horizontal="center" vertical="center" textRotation="0" wrapText="false" indent="0" shrinkToFit="false"/>
      <protection locked="true" hidden="false"/>
    </xf>
    <xf numFmtId="165" fontId="8" fillId="0" borderId="23" xfId="20" applyFont="true" applyBorder="true" applyAlignment="true" applyProtection="true">
      <alignment horizontal="center" vertical="center" textRotation="0" wrapText="false" indent="0" shrinkToFit="false"/>
      <protection locked="true" hidden="false"/>
    </xf>
    <xf numFmtId="164" fontId="20" fillId="2" borderId="20" xfId="21" applyFont="true" applyBorder="true" applyAlignment="true" applyProtection="false">
      <alignment horizontal="general" vertical="top" textRotation="0" wrapText="false" indent="0" shrinkToFit="false"/>
      <protection locked="true" hidden="false"/>
    </xf>
    <xf numFmtId="164" fontId="8" fillId="0" borderId="19" xfId="21" applyFont="true" applyBorder="true" applyAlignment="true" applyProtection="false">
      <alignment horizontal="center" vertical="center" textRotation="0" wrapText="false" indent="0" shrinkToFit="false"/>
      <protection locked="true" hidden="false"/>
    </xf>
    <xf numFmtId="164" fontId="20" fillId="0" borderId="12" xfId="21" applyFont="true" applyBorder="true" applyAlignment="true" applyProtection="false">
      <alignment horizontal="general" vertical="top" textRotation="0" wrapText="false" indent="0" shrinkToFit="false"/>
      <protection locked="true" hidden="false"/>
    </xf>
    <xf numFmtId="164" fontId="21" fillId="0" borderId="13" xfId="21" applyFont="true" applyBorder="true" applyAlignment="true" applyProtection="false">
      <alignment horizontal="general" vertical="top" textRotation="0" wrapText="true" indent="0" shrinkToFit="false"/>
      <protection locked="true" hidden="false"/>
    </xf>
    <xf numFmtId="166" fontId="8" fillId="0" borderId="0" xfId="20" applyFont="true" applyBorder="true" applyAlignment="true" applyProtection="true">
      <alignment horizontal="general" vertical="bottom" textRotation="0" wrapText="false" indent="0" shrinkToFit="false"/>
      <protection locked="true" hidden="false"/>
    </xf>
    <xf numFmtId="164" fontId="20" fillId="2" borderId="24" xfId="21" applyFont="true" applyBorder="true" applyAlignment="true" applyProtection="false">
      <alignment horizontal="general" vertical="top" textRotation="0" wrapText="false" indent="0" shrinkToFit="false"/>
      <protection locked="true" hidden="false"/>
    </xf>
    <xf numFmtId="164" fontId="20" fillId="0" borderId="25" xfId="21" applyFont="true" applyBorder="true" applyAlignment="true" applyProtection="false">
      <alignment horizontal="general" vertical="top" textRotation="0" wrapText="false" indent="0" shrinkToFit="false"/>
      <protection locked="true" hidden="false"/>
    </xf>
    <xf numFmtId="164" fontId="21" fillId="0" borderId="0" xfId="21" applyFont="true" applyBorder="true" applyAlignment="true" applyProtection="false">
      <alignment horizontal="general" vertical="top" textRotation="0" wrapText="true" indent="0" shrinkToFit="false"/>
      <protection locked="true" hidden="false"/>
    </xf>
    <xf numFmtId="164" fontId="20" fillId="0" borderId="10" xfId="21" applyFont="true" applyBorder="true" applyAlignment="true" applyProtection="false">
      <alignment horizontal="general" vertical="top" textRotation="0" wrapText="false" indent="0" shrinkToFit="false"/>
      <protection locked="true" hidden="false"/>
    </xf>
    <xf numFmtId="164" fontId="20" fillId="0" borderId="0" xfId="21" applyFont="true" applyBorder="true" applyAlignment="true" applyProtection="false">
      <alignment horizontal="general" vertical="top" textRotation="0" wrapText="false" indent="0" shrinkToFit="false"/>
      <protection locked="true" hidden="false"/>
    </xf>
    <xf numFmtId="164" fontId="8" fillId="0" borderId="0" xfId="21" applyFont="true" applyBorder="true" applyAlignment="true" applyProtection="false">
      <alignment horizontal="center" vertical="center" textRotation="0" wrapText="false" indent="0" shrinkToFit="false"/>
      <protection locked="true" hidden="false"/>
    </xf>
    <xf numFmtId="164" fontId="8" fillId="0" borderId="26" xfId="21" applyFont="true" applyBorder="true" applyAlignment="true" applyProtection="false">
      <alignment horizontal="center" vertical="center" textRotation="0" wrapText="false" indent="0" shrinkToFit="false"/>
      <protection locked="true" hidden="false"/>
    </xf>
    <xf numFmtId="164" fontId="8" fillId="0" borderId="0" xfId="21" applyFont="true" applyBorder="true" applyAlignment="true" applyProtection="false">
      <alignment horizontal="center" vertical="center" textRotation="0" wrapText="false" indent="0" shrinkToFit="false"/>
      <protection locked="true" hidden="false"/>
    </xf>
    <xf numFmtId="164" fontId="20" fillId="6" borderId="10" xfId="21" applyFont="true" applyBorder="true" applyAlignment="false" applyProtection="false">
      <alignment horizontal="general" vertical="bottom" textRotation="0" wrapText="false" indent="0" shrinkToFit="false"/>
      <protection locked="true" hidden="false"/>
    </xf>
    <xf numFmtId="164" fontId="21" fillId="4" borderId="27" xfId="21" applyFont="true" applyBorder="true" applyAlignment="true" applyProtection="false">
      <alignment horizontal="center" vertical="center" textRotation="0" wrapText="false" indent="0" shrinkToFit="false"/>
      <protection locked="true" hidden="false"/>
    </xf>
    <xf numFmtId="164" fontId="8" fillId="7" borderId="28" xfId="21" applyFont="true" applyBorder="true" applyAlignment="true" applyProtection="false">
      <alignment horizontal="center" vertical="center" textRotation="0" wrapText="false" indent="0" shrinkToFit="false"/>
      <protection locked="true" hidden="false"/>
    </xf>
    <xf numFmtId="167" fontId="8" fillId="4" borderId="29" xfId="20" applyFont="true" applyBorder="true" applyAlignment="true" applyProtection="true">
      <alignment horizontal="center" vertical="center" textRotation="0" wrapText="false" indent="0" shrinkToFit="false"/>
      <protection locked="true" hidden="false"/>
    </xf>
    <xf numFmtId="164" fontId="21" fillId="7" borderId="27" xfId="21" applyFont="true" applyBorder="true" applyAlignment="true" applyProtection="false">
      <alignment horizontal="center" vertical="center" textRotation="0" wrapText="false" indent="0" shrinkToFit="false"/>
      <protection locked="true" hidden="false"/>
    </xf>
    <xf numFmtId="167" fontId="8" fillId="4" borderId="30" xfId="21" applyFont="true" applyBorder="true" applyAlignment="true" applyProtection="false">
      <alignment horizontal="center" vertical="center" textRotation="0" wrapText="false" indent="0" shrinkToFit="false"/>
      <protection locked="true" hidden="false"/>
    </xf>
    <xf numFmtId="164" fontId="20" fillId="6" borderId="31" xfId="21" applyFont="true" applyBorder="true" applyAlignment="false" applyProtection="false">
      <alignment horizontal="general" vertical="bottom" textRotation="0" wrapText="false" indent="0" shrinkToFit="false"/>
      <protection locked="true" hidden="false"/>
    </xf>
    <xf numFmtId="164" fontId="21" fillId="4" borderId="32" xfId="21" applyFont="true" applyBorder="true" applyAlignment="true" applyProtection="false">
      <alignment horizontal="center" vertical="center" textRotation="0" wrapText="false" indent="0" shrinkToFit="false"/>
      <protection locked="true" hidden="false"/>
    </xf>
    <xf numFmtId="166" fontId="8" fillId="7" borderId="33" xfId="19" applyFont="true" applyBorder="true" applyAlignment="true" applyProtection="true">
      <alignment horizontal="center" vertical="center" textRotation="0" wrapText="false" indent="0" shrinkToFit="false"/>
      <protection locked="true" hidden="false"/>
    </xf>
    <xf numFmtId="166" fontId="8" fillId="4" borderId="34" xfId="20" applyFont="true" applyBorder="true" applyAlignment="true" applyProtection="true">
      <alignment horizontal="center" vertical="center" textRotation="0" wrapText="false" indent="0" shrinkToFit="false"/>
      <protection locked="true" hidden="false"/>
    </xf>
    <xf numFmtId="164" fontId="21" fillId="7" borderId="32" xfId="21" applyFont="true" applyBorder="true" applyAlignment="true" applyProtection="false">
      <alignment horizontal="center" vertical="center" textRotation="0" wrapText="false" indent="0" shrinkToFit="false"/>
      <protection locked="true" hidden="false"/>
    </xf>
    <xf numFmtId="166" fontId="8" fillId="7" borderId="33" xfId="21" applyFont="true" applyBorder="true" applyAlignment="true" applyProtection="false">
      <alignment horizontal="center" vertical="center" textRotation="0" wrapText="false" indent="0" shrinkToFit="false"/>
      <protection locked="true" hidden="false"/>
    </xf>
    <xf numFmtId="166" fontId="8" fillId="4" borderId="35" xfId="21" applyFont="true" applyBorder="true" applyAlignment="true" applyProtection="false">
      <alignment horizontal="center" vertical="center" textRotation="0" wrapText="false" indent="0" shrinkToFit="false"/>
      <protection locked="true" hidden="false"/>
    </xf>
    <xf numFmtId="164" fontId="20" fillId="3" borderId="3" xfId="21" applyFont="true" applyBorder="true" applyAlignment="false" applyProtection="false">
      <alignment horizontal="general" vertical="bottom" textRotation="0" wrapText="false" indent="0" shrinkToFit="false"/>
      <protection locked="true" hidden="false"/>
    </xf>
    <xf numFmtId="164" fontId="20" fillId="4" borderId="3" xfId="21" applyFont="true" applyBorder="true" applyAlignment="false" applyProtection="false">
      <alignment horizontal="general" vertical="bottom" textRotation="0" wrapText="false" indent="0" shrinkToFit="false"/>
      <protection locked="true" hidden="false"/>
    </xf>
    <xf numFmtId="164" fontId="20" fillId="4" borderId="4" xfId="21" applyFont="true" applyBorder="true" applyAlignment="true" applyProtection="false">
      <alignment horizontal="general" vertical="top" textRotation="0" wrapText="false" indent="0" shrinkToFit="false"/>
      <protection locked="true" hidden="false"/>
    </xf>
    <xf numFmtId="164" fontId="20" fillId="8" borderId="4" xfId="21" applyFont="true" applyBorder="true" applyAlignment="true" applyProtection="false">
      <alignment horizontal="general" vertical="top" textRotation="0" wrapText="true" indent="0" shrinkToFit="false"/>
      <protection locked="true" hidden="false"/>
    </xf>
    <xf numFmtId="164" fontId="8" fillId="8" borderId="4" xfId="21" applyFont="true" applyBorder="true" applyAlignment="true" applyProtection="false">
      <alignment horizontal="center" vertical="center" textRotation="0" wrapText="false" indent="0" shrinkToFit="false"/>
      <protection locked="true" hidden="false"/>
    </xf>
    <xf numFmtId="164" fontId="8" fillId="4" borderId="36" xfId="21" applyFont="true" applyBorder="true" applyAlignment="true" applyProtection="false">
      <alignment horizontal="center" vertical="center" textRotation="0" wrapText="false" indent="0" shrinkToFit="false"/>
      <protection locked="true" hidden="false"/>
    </xf>
    <xf numFmtId="164" fontId="20" fillId="4" borderId="36" xfId="21" applyFont="true" applyBorder="true" applyAlignment="true" applyProtection="false">
      <alignment horizontal="general" vertical="top" textRotation="0" wrapText="false" indent="0" shrinkToFit="false"/>
      <protection locked="true" hidden="false"/>
    </xf>
    <xf numFmtId="164" fontId="20" fillId="4" borderId="4" xfId="21" applyFont="true" applyBorder="true" applyAlignment="true" applyProtection="false">
      <alignment horizontal="general" vertical="top" textRotation="0" wrapText="true" indent="0" shrinkToFit="false"/>
      <protection locked="true" hidden="false"/>
    </xf>
    <xf numFmtId="164" fontId="8" fillId="4" borderId="37" xfId="21" applyFont="true" applyBorder="true" applyAlignment="true" applyProtection="false">
      <alignment horizontal="center" vertical="center" textRotation="0" wrapText="false" indent="0" shrinkToFit="false"/>
      <protection locked="true" hidden="false"/>
    </xf>
    <xf numFmtId="164" fontId="20" fillId="0" borderId="11" xfId="21" applyFont="true" applyBorder="true" applyAlignment="true" applyProtection="false">
      <alignment horizontal="general" vertical="top" textRotation="0" wrapText="false" indent="0" shrinkToFit="false"/>
      <protection locked="true" hidden="false"/>
    </xf>
    <xf numFmtId="164" fontId="20" fillId="0" borderId="14" xfId="21" applyFont="true" applyBorder="true" applyAlignment="true" applyProtection="false">
      <alignment horizontal="general" vertical="top" textRotation="0" wrapText="false" indent="0" shrinkToFit="false"/>
      <protection locked="true" hidden="false"/>
    </xf>
    <xf numFmtId="164" fontId="20" fillId="0" borderId="13" xfId="21" applyFont="true" applyBorder="true" applyAlignment="true" applyProtection="false">
      <alignment horizontal="general" vertical="top" textRotation="0" wrapText="false" indent="0" shrinkToFit="false"/>
      <protection locked="true" hidden="false"/>
    </xf>
    <xf numFmtId="164" fontId="8" fillId="2" borderId="13" xfId="21" applyFont="true" applyBorder="true" applyAlignment="true" applyProtection="false">
      <alignment horizontal="center" vertical="center" textRotation="0" wrapText="false" indent="0" shrinkToFit="false"/>
      <protection locked="true" hidden="false"/>
    </xf>
    <xf numFmtId="166" fontId="8" fillId="0" borderId="21" xfId="20" applyFont="true" applyBorder="true" applyAlignment="true" applyProtection="true">
      <alignment horizontal="center" vertical="center" textRotation="0" wrapText="false" indent="0" shrinkToFit="false"/>
      <protection locked="true" hidden="false"/>
    </xf>
    <xf numFmtId="164" fontId="20" fillId="0" borderId="38" xfId="21" applyFont="true" applyBorder="true" applyAlignment="true" applyProtection="false">
      <alignment horizontal="general" vertical="top" textRotation="0" wrapText="false" indent="0" shrinkToFit="false"/>
      <protection locked="true" hidden="false"/>
    </xf>
    <xf numFmtId="164" fontId="8" fillId="2" borderId="23" xfId="21" applyFont="true" applyBorder="true" applyAlignment="true" applyProtection="false">
      <alignment horizontal="center" vertical="center" textRotation="0" wrapText="false" indent="0" shrinkToFit="false"/>
      <protection locked="true" hidden="false"/>
    </xf>
    <xf numFmtId="164" fontId="8" fillId="0" borderId="39" xfId="21" applyFont="true" applyBorder="true" applyAlignment="true" applyProtection="false">
      <alignment horizontal="center" vertical="center" textRotation="0" wrapText="false" indent="0" shrinkToFit="false"/>
      <protection locked="true" hidden="false"/>
    </xf>
    <xf numFmtId="166" fontId="8" fillId="2" borderId="12" xfId="20" applyFont="true" applyBorder="true" applyAlignment="true" applyProtection="true">
      <alignment horizontal="center" vertical="center" textRotation="0" wrapText="false" indent="0" shrinkToFit="false"/>
      <protection locked="true" hidden="false"/>
    </xf>
    <xf numFmtId="164" fontId="20" fillId="2" borderId="40" xfId="21" applyFont="true" applyBorder="true" applyAlignment="true" applyProtection="false">
      <alignment horizontal="general" vertical="top" textRotation="0" wrapText="false" indent="0" shrinkToFit="false"/>
      <protection locked="true" hidden="false"/>
    </xf>
    <xf numFmtId="164" fontId="21" fillId="2" borderId="0" xfId="21" applyFont="true" applyBorder="true" applyAlignment="true" applyProtection="false">
      <alignment horizontal="general" vertical="top" textRotation="0" wrapText="true" indent="0" shrinkToFit="false"/>
      <protection locked="true" hidden="false"/>
    </xf>
    <xf numFmtId="166" fontId="8" fillId="2" borderId="0" xfId="20" applyFont="true" applyBorder="true" applyAlignment="true" applyProtection="true">
      <alignment horizontal="center" vertical="center" textRotation="0" wrapText="false" indent="0" shrinkToFit="false"/>
      <protection locked="true" hidden="false"/>
    </xf>
    <xf numFmtId="164" fontId="20" fillId="0" borderId="41" xfId="21" applyFont="true" applyBorder="true" applyAlignment="true" applyProtection="false">
      <alignment horizontal="general" vertical="top" textRotation="0" wrapText="false" indent="0" shrinkToFit="false"/>
      <protection locked="true" hidden="false"/>
    </xf>
    <xf numFmtId="164" fontId="20" fillId="0" borderId="42" xfId="21" applyFont="true" applyBorder="true" applyAlignment="true" applyProtection="false">
      <alignment horizontal="general" vertical="top" textRotation="0" wrapText="false" indent="0" shrinkToFit="false"/>
      <protection locked="true" hidden="false"/>
    </xf>
    <xf numFmtId="164" fontId="20" fillId="0" borderId="42" xfId="21" applyFont="true" applyBorder="true" applyAlignment="true" applyProtection="false">
      <alignment horizontal="general" vertical="top" textRotation="0" wrapText="true" indent="0" shrinkToFit="false"/>
      <protection locked="true" hidden="false"/>
    </xf>
    <xf numFmtId="164" fontId="8" fillId="0" borderId="42" xfId="21" applyFont="true" applyBorder="true" applyAlignment="true" applyProtection="false">
      <alignment horizontal="center" vertical="center" textRotation="0" wrapText="false" indent="0" shrinkToFit="false"/>
      <protection locked="true" hidden="false"/>
    </xf>
    <xf numFmtId="166" fontId="8" fillId="0" borderId="43" xfId="20" applyFont="true" applyBorder="true" applyAlignment="true" applyProtection="true">
      <alignment horizontal="center" vertical="center" textRotation="0" wrapText="false" indent="0" shrinkToFit="false"/>
      <protection locked="true" hidden="false"/>
    </xf>
    <xf numFmtId="164" fontId="21" fillId="4" borderId="44" xfId="21" applyFont="true" applyBorder="true" applyAlignment="true" applyProtection="false">
      <alignment horizontal="center" vertical="center" textRotation="0" wrapText="false" indent="0" shrinkToFit="false"/>
      <protection locked="true" hidden="false"/>
    </xf>
    <xf numFmtId="164" fontId="8" fillId="7" borderId="45" xfId="21" applyFont="true" applyBorder="true" applyAlignment="true" applyProtection="false">
      <alignment horizontal="center" vertical="center" textRotation="0" wrapText="false" indent="0" shrinkToFit="false"/>
      <protection locked="true" hidden="false"/>
    </xf>
    <xf numFmtId="164" fontId="21" fillId="7" borderId="44" xfId="21" applyFont="true" applyBorder="true" applyAlignment="true" applyProtection="false">
      <alignment horizontal="center" vertical="center" textRotation="0" wrapText="false" indent="0" shrinkToFit="false"/>
      <protection locked="true" hidden="false"/>
    </xf>
    <xf numFmtId="164" fontId="21" fillId="4" borderId="46" xfId="21" applyFont="true" applyBorder="true" applyAlignment="true" applyProtection="false">
      <alignment horizontal="center" vertical="center" textRotation="0" wrapText="false" indent="0" shrinkToFit="false"/>
      <protection locked="true" hidden="false"/>
    </xf>
    <xf numFmtId="166" fontId="8" fillId="7" borderId="47" xfId="19" applyFont="true" applyBorder="true" applyAlignment="true" applyProtection="true">
      <alignment horizontal="center" vertical="center" textRotation="0" wrapText="false" indent="0" shrinkToFit="false"/>
      <protection locked="true" hidden="false"/>
    </xf>
    <xf numFmtId="166" fontId="8" fillId="4" borderId="0" xfId="20" applyFont="true" applyBorder="true" applyAlignment="true" applyProtection="true">
      <alignment horizontal="center" vertical="center" textRotation="0" wrapText="false" indent="0" shrinkToFit="false"/>
      <protection locked="true" hidden="false"/>
    </xf>
    <xf numFmtId="164" fontId="21" fillId="7" borderId="46" xfId="21" applyFont="true" applyBorder="true" applyAlignment="true" applyProtection="false">
      <alignment horizontal="center" vertical="center" textRotation="0" wrapText="false" indent="0" shrinkToFit="false"/>
      <protection locked="true" hidden="false"/>
    </xf>
    <xf numFmtId="166" fontId="8" fillId="7" borderId="47" xfId="21" applyFont="true" applyBorder="true" applyAlignment="true" applyProtection="false">
      <alignment horizontal="center" vertical="center" textRotation="0" wrapText="false" indent="0" shrinkToFit="false"/>
      <protection locked="true" hidden="false"/>
    </xf>
    <xf numFmtId="166" fontId="8" fillId="4" borderId="26" xfId="21" applyFont="true" applyBorder="true" applyAlignment="true" applyProtection="false">
      <alignment horizontal="center" vertical="center" textRotation="0" wrapText="false" indent="0" shrinkToFit="false"/>
      <protection locked="true" hidden="false"/>
    </xf>
    <xf numFmtId="164" fontId="20" fillId="0" borderId="40" xfId="21" applyFont="true" applyBorder="true" applyAlignment="true" applyProtection="false">
      <alignment horizontal="general" vertical="top" textRotation="0" wrapText="false" indent="0" shrinkToFit="false"/>
      <protection locked="true" hidden="false"/>
    </xf>
    <xf numFmtId="164" fontId="21" fillId="0" borderId="48" xfId="21" applyFont="true" applyBorder="true" applyAlignment="true" applyProtection="false">
      <alignment horizontal="general" vertical="top" textRotation="0" wrapText="true" indent="0" shrinkToFit="false"/>
      <protection locked="true" hidden="false"/>
    </xf>
    <xf numFmtId="166" fontId="8" fillId="0" borderId="49" xfId="20" applyFont="true" applyBorder="true" applyAlignment="true" applyProtection="true">
      <alignment horizontal="center" vertical="center" textRotation="0" wrapText="false" indent="0" shrinkToFit="false"/>
      <protection locked="true" hidden="false"/>
    </xf>
    <xf numFmtId="167" fontId="8" fillId="4" borderId="50" xfId="21" applyFont="true" applyBorder="true" applyAlignment="true" applyProtection="false">
      <alignment horizontal="center" vertical="center" textRotation="0" wrapText="false" indent="0" shrinkToFit="false"/>
      <protection locked="true" hidden="false"/>
    </xf>
    <xf numFmtId="166" fontId="8" fillId="4" borderId="21" xfId="21" applyFont="true" applyBorder="true" applyAlignment="true" applyProtection="false">
      <alignment horizontal="center" vertical="center" textRotation="0" wrapText="false" indent="0" shrinkToFit="false"/>
      <protection locked="true" hidden="false"/>
    </xf>
    <xf numFmtId="164" fontId="21" fillId="3" borderId="27" xfId="21" applyFont="true" applyBorder="true" applyAlignment="true" applyProtection="false">
      <alignment horizontal="center" vertical="center" textRotation="0" wrapText="true" indent="0" shrinkToFit="false"/>
      <protection locked="true" hidden="false"/>
    </xf>
    <xf numFmtId="164" fontId="8" fillId="3" borderId="51" xfId="21" applyFont="true" applyBorder="true" applyAlignment="true" applyProtection="false">
      <alignment horizontal="center" vertical="center" textRotation="0" wrapText="false" indent="0" shrinkToFit="false"/>
      <protection locked="true" hidden="false"/>
    </xf>
    <xf numFmtId="167" fontId="8" fillId="3" borderId="52" xfId="21" applyFont="true" applyBorder="true" applyAlignment="true" applyProtection="false">
      <alignment horizontal="center" vertical="center" textRotation="0" wrapText="false" indent="0" shrinkToFit="false"/>
      <protection locked="true" hidden="false"/>
    </xf>
    <xf numFmtId="164" fontId="21" fillId="3" borderId="53" xfId="21" applyFont="true" applyBorder="true" applyAlignment="true" applyProtection="false">
      <alignment horizontal="center" vertical="center" textRotation="0" wrapText="false" indent="0" shrinkToFit="false"/>
      <protection locked="true" hidden="false"/>
    </xf>
    <xf numFmtId="164" fontId="8" fillId="3" borderId="28" xfId="21" applyFont="true" applyBorder="true" applyAlignment="true" applyProtection="false">
      <alignment horizontal="center" vertical="center" textRotation="0" wrapText="false" indent="0" shrinkToFit="false"/>
      <protection locked="true" hidden="false"/>
    </xf>
    <xf numFmtId="167" fontId="8" fillId="3" borderId="50" xfId="21" applyFont="true" applyBorder="true" applyAlignment="true" applyProtection="false">
      <alignment horizontal="center" vertical="center" textRotation="0" wrapText="false" indent="0" shrinkToFit="false"/>
      <protection locked="true" hidden="false"/>
    </xf>
    <xf numFmtId="164" fontId="21" fillId="3" borderId="32" xfId="21" applyFont="true" applyBorder="true" applyAlignment="true" applyProtection="false">
      <alignment horizontal="center" vertical="center" textRotation="0" wrapText="true" indent="0" shrinkToFit="false"/>
      <protection locked="true" hidden="false"/>
    </xf>
    <xf numFmtId="166" fontId="8" fillId="3" borderId="54" xfId="19" applyFont="true" applyBorder="true" applyAlignment="true" applyProtection="true">
      <alignment horizontal="center" vertical="center" textRotation="0" wrapText="false" indent="0" shrinkToFit="false"/>
      <protection locked="true" hidden="false"/>
    </xf>
    <xf numFmtId="166" fontId="8" fillId="3" borderId="55" xfId="21" applyFont="true" applyBorder="true" applyAlignment="true" applyProtection="false">
      <alignment horizontal="center" vertical="center" textRotation="0" wrapText="false" indent="0" shrinkToFit="false"/>
      <protection locked="true" hidden="false"/>
    </xf>
    <xf numFmtId="164" fontId="21" fillId="3" borderId="56" xfId="21" applyFont="true" applyBorder="true" applyAlignment="true" applyProtection="false">
      <alignment horizontal="center" vertical="center" textRotation="0" wrapText="false" indent="0" shrinkToFit="false"/>
      <protection locked="true" hidden="false"/>
    </xf>
    <xf numFmtId="166" fontId="8" fillId="3" borderId="33" xfId="19" applyFont="true" applyBorder="true" applyAlignment="true" applyProtection="true">
      <alignment horizontal="center" vertical="center" textRotation="0" wrapText="false" indent="0" shrinkToFit="false"/>
      <protection locked="true" hidden="false"/>
    </xf>
    <xf numFmtId="166" fontId="8" fillId="3" borderId="57" xfId="21" applyFont="true" applyBorder="true" applyAlignment="true" applyProtection="false">
      <alignment horizontal="center" vertical="center" textRotation="0" wrapText="false" indent="0" shrinkToFit="false"/>
      <protection locked="true" hidden="false"/>
    </xf>
    <xf numFmtId="164" fontId="21" fillId="9" borderId="3" xfId="21" applyFont="true" applyBorder="true" applyAlignment="false" applyProtection="false">
      <alignment horizontal="general" vertical="bottom" textRotation="0" wrapText="false" indent="0" shrinkToFit="false"/>
      <protection locked="true" hidden="false"/>
    </xf>
    <xf numFmtId="164" fontId="20" fillId="9" borderId="4" xfId="21" applyFont="true" applyBorder="true" applyAlignment="false" applyProtection="false">
      <alignment horizontal="general" vertical="bottom" textRotation="0" wrapText="false" indent="0" shrinkToFit="false"/>
      <protection locked="true" hidden="false"/>
    </xf>
    <xf numFmtId="164" fontId="20" fillId="9" borderId="4" xfId="21" applyFont="true" applyBorder="true" applyAlignment="true" applyProtection="false">
      <alignment horizontal="general" vertical="top" textRotation="0" wrapText="false" indent="0" shrinkToFit="false"/>
      <protection locked="true" hidden="false"/>
    </xf>
    <xf numFmtId="164" fontId="20" fillId="9" borderId="4" xfId="21" applyFont="true" applyBorder="true" applyAlignment="true" applyProtection="false">
      <alignment horizontal="general" vertical="top" textRotation="0" wrapText="true" indent="0" shrinkToFit="false"/>
      <protection locked="true" hidden="false"/>
    </xf>
    <xf numFmtId="164" fontId="8" fillId="9" borderId="4" xfId="21" applyFont="true" applyBorder="true" applyAlignment="true" applyProtection="false">
      <alignment horizontal="center" vertical="center" textRotation="0" wrapText="false" indent="0" shrinkToFit="false"/>
      <protection locked="true" hidden="false"/>
    </xf>
    <xf numFmtId="164" fontId="20" fillId="9" borderId="3" xfId="21" applyFont="true" applyBorder="true" applyAlignment="true" applyProtection="false">
      <alignment horizontal="general" vertical="top" textRotation="0" wrapText="false" indent="0" shrinkToFit="false"/>
      <protection locked="true" hidden="false"/>
    </xf>
    <xf numFmtId="164" fontId="8" fillId="9" borderId="9" xfId="21" applyFont="true" applyBorder="true" applyAlignment="true" applyProtection="false">
      <alignment horizontal="center" vertical="center" textRotation="0" wrapText="false" indent="0" shrinkToFit="false"/>
      <protection locked="true" hidden="false"/>
    </xf>
    <xf numFmtId="164" fontId="20" fillId="9" borderId="10" xfId="21" applyFont="true" applyBorder="true" applyAlignment="false" applyProtection="false">
      <alignment horizontal="general" vertical="bottom" textRotation="0" wrapText="false" indent="0" shrinkToFit="false"/>
      <protection locked="true" hidden="false"/>
    </xf>
    <xf numFmtId="164" fontId="20" fillId="10" borderId="3" xfId="21" applyFont="true" applyBorder="true" applyAlignment="false" applyProtection="false">
      <alignment horizontal="general" vertical="bottom" textRotation="0" wrapText="false" indent="0" shrinkToFit="false"/>
      <protection locked="true" hidden="false"/>
    </xf>
    <xf numFmtId="164" fontId="20" fillId="10" borderId="4" xfId="21" applyFont="true" applyBorder="true" applyAlignment="true" applyProtection="false">
      <alignment horizontal="general" vertical="top" textRotation="0" wrapText="false" indent="0" shrinkToFit="false"/>
      <protection locked="true" hidden="false"/>
    </xf>
    <xf numFmtId="164" fontId="20" fillId="10" borderId="4" xfId="21" applyFont="true" applyBorder="true" applyAlignment="true" applyProtection="false">
      <alignment horizontal="general" vertical="top" textRotation="0" wrapText="true" indent="0" shrinkToFit="false"/>
      <protection locked="true" hidden="false"/>
    </xf>
    <xf numFmtId="164" fontId="8" fillId="10" borderId="4" xfId="21" applyFont="true" applyBorder="true" applyAlignment="true" applyProtection="false">
      <alignment horizontal="center" vertical="center" textRotation="0" wrapText="false" indent="0" shrinkToFit="false"/>
      <protection locked="true" hidden="false"/>
    </xf>
    <xf numFmtId="164" fontId="20" fillId="10" borderId="3" xfId="21" applyFont="true" applyBorder="true" applyAlignment="true" applyProtection="false">
      <alignment horizontal="general" vertical="top" textRotation="0" wrapText="false" indent="0" shrinkToFit="false"/>
      <protection locked="true" hidden="false"/>
    </xf>
    <xf numFmtId="164" fontId="8" fillId="10" borderId="9" xfId="21" applyFont="true" applyBorder="true" applyAlignment="true" applyProtection="false">
      <alignment horizontal="center" vertical="center" textRotation="0" wrapText="false" indent="0" shrinkToFit="false"/>
      <protection locked="true" hidden="false"/>
    </xf>
    <xf numFmtId="164" fontId="20" fillId="10" borderId="10" xfId="21" applyFont="true" applyBorder="true" applyAlignment="false" applyProtection="false">
      <alignment horizontal="general" vertical="bottom" textRotation="0" wrapText="false" indent="0" shrinkToFit="false"/>
      <protection locked="true" hidden="false"/>
    </xf>
    <xf numFmtId="164" fontId="21" fillId="2" borderId="12" xfId="21" applyFont="true" applyBorder="true" applyAlignment="true" applyProtection="false">
      <alignment horizontal="general" vertical="top" textRotation="0" wrapText="true" indent="0" shrinkToFit="false"/>
      <protection locked="true" hidden="false"/>
    </xf>
    <xf numFmtId="166" fontId="8" fillId="2" borderId="13" xfId="20" applyFont="true" applyBorder="true" applyAlignment="true" applyProtection="true">
      <alignment horizontal="center" vertical="center" textRotation="0" wrapText="false" indent="0" shrinkToFit="false"/>
      <protection locked="true" hidden="false"/>
    </xf>
    <xf numFmtId="164" fontId="20" fillId="2" borderId="16" xfId="21" applyFont="true" applyBorder="true" applyAlignment="true" applyProtection="false">
      <alignment horizontal="general" vertical="top" textRotation="0" wrapText="false" indent="0" shrinkToFit="false"/>
      <protection locked="true" hidden="false"/>
    </xf>
    <xf numFmtId="166" fontId="8" fillId="2" borderId="19" xfId="20" applyFont="true" applyBorder="true" applyAlignment="true" applyProtection="true">
      <alignment horizontal="center" vertical="center" textRotation="0" wrapText="false" indent="0" shrinkToFit="false"/>
      <protection locked="true" hidden="false"/>
    </xf>
    <xf numFmtId="164" fontId="21" fillId="2" borderId="1" xfId="21" applyFont="true" applyBorder="true" applyAlignment="true" applyProtection="false">
      <alignment horizontal="general" vertical="top" textRotation="0" wrapText="true" indent="0" shrinkToFit="false"/>
      <protection locked="true" hidden="false"/>
    </xf>
    <xf numFmtId="164" fontId="21" fillId="0" borderId="1" xfId="21" applyFont="true" applyBorder="true" applyAlignment="true" applyProtection="false">
      <alignment horizontal="general" vertical="top" textRotation="0" wrapText="true" indent="0" shrinkToFit="false"/>
      <protection locked="true" hidden="false"/>
    </xf>
    <xf numFmtId="166" fontId="8" fillId="2" borderId="16" xfId="20" applyFont="true" applyBorder="true" applyAlignment="true" applyProtection="true">
      <alignment horizontal="center" vertical="center" textRotation="0" wrapText="false" indent="0" shrinkToFit="false"/>
      <protection locked="true" hidden="false"/>
    </xf>
    <xf numFmtId="166" fontId="8" fillId="0" borderId="58" xfId="20" applyFont="true" applyBorder="true" applyAlignment="true" applyProtection="true">
      <alignment horizontal="center" vertical="center" textRotation="0" wrapText="false" indent="0" shrinkToFit="false"/>
      <protection locked="true" hidden="false"/>
    </xf>
    <xf numFmtId="164" fontId="20" fillId="0" borderId="47" xfId="21" applyFont="true" applyBorder="true" applyAlignment="true" applyProtection="false">
      <alignment horizontal="general" vertical="top" textRotation="0" wrapText="false" indent="0" shrinkToFit="false"/>
      <protection locked="true" hidden="false"/>
    </xf>
    <xf numFmtId="164" fontId="21" fillId="0" borderId="47" xfId="21" applyFont="true" applyBorder="true" applyAlignment="true" applyProtection="false">
      <alignment horizontal="general" vertical="top" textRotation="0" wrapText="true" indent="0" shrinkToFit="false"/>
      <protection locked="true" hidden="false"/>
    </xf>
    <xf numFmtId="166" fontId="8" fillId="0" borderId="0" xfId="20" applyFont="true" applyBorder="true" applyAlignment="true" applyProtection="true">
      <alignment horizontal="center" vertical="center" textRotation="0" wrapText="false" indent="0" shrinkToFit="false"/>
      <protection locked="true" hidden="false"/>
    </xf>
    <xf numFmtId="164" fontId="20" fillId="0" borderId="24" xfId="21" applyFont="true" applyBorder="true" applyAlignment="true" applyProtection="false">
      <alignment horizontal="general" vertical="top" textRotation="0" wrapText="false" indent="0" shrinkToFit="false"/>
      <protection locked="true" hidden="false"/>
    </xf>
    <xf numFmtId="166" fontId="8" fillId="0" borderId="47" xfId="20" applyFont="true" applyBorder="true" applyAlignment="true" applyProtection="true">
      <alignment horizontal="center" vertical="center" textRotation="0" wrapText="false" indent="0" shrinkToFit="false"/>
      <protection locked="true" hidden="false"/>
    </xf>
    <xf numFmtId="164" fontId="21" fillId="10" borderId="44" xfId="21" applyFont="true" applyBorder="true" applyAlignment="true" applyProtection="false">
      <alignment horizontal="center" vertical="center" textRotation="0" wrapText="false" indent="0" shrinkToFit="false"/>
      <protection locked="true" hidden="false"/>
    </xf>
    <xf numFmtId="164" fontId="8" fillId="10" borderId="45" xfId="21" applyFont="true" applyBorder="true" applyAlignment="true" applyProtection="false">
      <alignment horizontal="center" vertical="center" textRotation="0" wrapText="false" indent="0" shrinkToFit="false"/>
      <protection locked="true" hidden="false"/>
    </xf>
    <xf numFmtId="167" fontId="8" fillId="10" borderId="29" xfId="20" applyFont="true" applyBorder="true" applyAlignment="true" applyProtection="true">
      <alignment horizontal="center" vertical="center" textRotation="0" wrapText="false" indent="0" shrinkToFit="false"/>
      <protection locked="true" hidden="false"/>
    </xf>
    <xf numFmtId="167" fontId="8" fillId="10" borderId="30" xfId="21" applyFont="true" applyBorder="true" applyAlignment="true" applyProtection="false">
      <alignment horizontal="center" vertical="center" textRotation="0" wrapText="false" indent="0" shrinkToFit="false"/>
      <protection locked="true" hidden="false"/>
    </xf>
    <xf numFmtId="164" fontId="21" fillId="10" borderId="32" xfId="21" applyFont="true" applyBorder="true" applyAlignment="true" applyProtection="false">
      <alignment horizontal="center" vertical="center" textRotation="0" wrapText="false" indent="0" shrinkToFit="false"/>
      <protection locked="true" hidden="false"/>
    </xf>
    <xf numFmtId="166" fontId="8" fillId="10" borderId="59" xfId="19" applyFont="true" applyBorder="true" applyAlignment="true" applyProtection="true">
      <alignment horizontal="center" vertical="center" textRotation="0" wrapText="false" indent="0" shrinkToFit="false"/>
      <protection locked="true" hidden="false"/>
    </xf>
    <xf numFmtId="166" fontId="8" fillId="10" borderId="0" xfId="20" applyFont="true" applyBorder="true" applyAlignment="true" applyProtection="true">
      <alignment horizontal="center" vertical="center" textRotation="0" wrapText="false" indent="0" shrinkToFit="false"/>
      <protection locked="true" hidden="false"/>
    </xf>
    <xf numFmtId="166" fontId="8" fillId="10" borderId="59" xfId="21" applyFont="true" applyBorder="true" applyAlignment="true" applyProtection="false">
      <alignment horizontal="center" vertical="center" textRotation="0" wrapText="false" indent="0" shrinkToFit="false"/>
      <protection locked="true" hidden="false"/>
    </xf>
    <xf numFmtId="166" fontId="8" fillId="10" borderId="26" xfId="21" applyFont="true" applyBorder="true" applyAlignment="true" applyProtection="false">
      <alignment horizontal="center" vertical="center" textRotation="0" wrapText="false" indent="0" shrinkToFit="false"/>
      <protection locked="true" hidden="false"/>
    </xf>
    <xf numFmtId="164" fontId="21" fillId="0" borderId="12" xfId="21" applyFont="true" applyBorder="true" applyAlignment="true" applyProtection="false">
      <alignment horizontal="general" vertical="top" textRotation="0" wrapText="true" indent="0" shrinkToFit="false"/>
      <protection locked="true" hidden="false"/>
    </xf>
    <xf numFmtId="164" fontId="8" fillId="0" borderId="16" xfId="21" applyFont="true" applyBorder="true" applyAlignment="true" applyProtection="false">
      <alignment horizontal="center" vertical="center" textRotation="0" wrapText="false" indent="0" shrinkToFit="false"/>
      <protection locked="true" hidden="false"/>
    </xf>
    <xf numFmtId="164" fontId="8" fillId="0" borderId="21" xfId="21" applyFont="true" applyBorder="true" applyAlignment="true" applyProtection="false">
      <alignment horizontal="center" vertical="center" textRotation="0" wrapText="false" indent="0" shrinkToFit="false"/>
      <protection locked="true" hidden="false"/>
    </xf>
    <xf numFmtId="164" fontId="20" fillId="2" borderId="60" xfId="21" applyFont="true" applyBorder="true" applyAlignment="true" applyProtection="false">
      <alignment horizontal="general" vertical="top" textRotation="0" wrapText="false" indent="0" shrinkToFit="false"/>
      <protection locked="true" hidden="false"/>
    </xf>
    <xf numFmtId="164" fontId="21" fillId="2" borderId="60" xfId="21" applyFont="true" applyBorder="true" applyAlignment="true" applyProtection="false">
      <alignment horizontal="general" vertical="top" textRotation="0" wrapText="true" indent="0" shrinkToFit="false"/>
      <protection locked="true" hidden="false"/>
    </xf>
    <xf numFmtId="166" fontId="8" fillId="2" borderId="60" xfId="20" applyFont="true" applyBorder="true" applyAlignment="true" applyProtection="true">
      <alignment horizontal="center" vertical="center" textRotation="0" wrapText="false" indent="0" shrinkToFit="false"/>
      <protection locked="true" hidden="false"/>
    </xf>
    <xf numFmtId="167" fontId="8" fillId="10" borderId="61" xfId="20" applyFont="true" applyBorder="true" applyAlignment="true" applyProtection="true">
      <alignment horizontal="center" vertical="center" textRotation="0" wrapText="false" indent="0" shrinkToFit="false"/>
      <protection locked="true" hidden="false"/>
    </xf>
    <xf numFmtId="166" fontId="8" fillId="10" borderId="47" xfId="21" applyFont="true" applyBorder="true" applyAlignment="true" applyProtection="false">
      <alignment horizontal="center" vertical="center" textRotation="0" wrapText="false" indent="0" shrinkToFit="false"/>
      <protection locked="true" hidden="false"/>
    </xf>
    <xf numFmtId="164" fontId="20" fillId="10" borderId="14" xfId="21" applyFont="true" applyBorder="true" applyAlignment="false" applyProtection="false">
      <alignment horizontal="general" vertical="bottom" textRotation="0" wrapText="false" indent="0" shrinkToFit="false"/>
      <protection locked="true" hidden="false"/>
    </xf>
    <xf numFmtId="164" fontId="20" fillId="10" borderId="13" xfId="21" applyFont="true" applyBorder="true" applyAlignment="true" applyProtection="false">
      <alignment horizontal="general" vertical="top" textRotation="0" wrapText="false" indent="0" shrinkToFit="false"/>
      <protection locked="true" hidden="false"/>
    </xf>
    <xf numFmtId="164" fontId="20" fillId="10" borderId="13" xfId="21" applyFont="true" applyBorder="true" applyAlignment="true" applyProtection="false">
      <alignment horizontal="general" vertical="top" textRotation="0" wrapText="true" indent="0" shrinkToFit="false"/>
      <protection locked="true" hidden="false"/>
    </xf>
    <xf numFmtId="164" fontId="8" fillId="10" borderId="13" xfId="21" applyFont="true" applyBorder="true" applyAlignment="true" applyProtection="false">
      <alignment horizontal="center" vertical="center" textRotation="0" wrapText="false" indent="0" shrinkToFit="false"/>
      <protection locked="true" hidden="false"/>
    </xf>
    <xf numFmtId="164" fontId="8" fillId="10" borderId="36" xfId="21" applyFont="true" applyBorder="true" applyAlignment="true" applyProtection="false">
      <alignment horizontal="center" vertical="center" textRotation="0" wrapText="false" indent="0" shrinkToFit="false"/>
      <protection locked="true" hidden="false"/>
    </xf>
    <xf numFmtId="164" fontId="20" fillId="10" borderId="62" xfId="21" applyFont="true" applyBorder="true" applyAlignment="true" applyProtection="false">
      <alignment horizontal="general" vertical="top" textRotation="0" wrapText="false" indent="0" shrinkToFit="false"/>
      <protection locked="true" hidden="false"/>
    </xf>
    <xf numFmtId="164" fontId="20" fillId="10" borderId="36" xfId="21" applyFont="true" applyBorder="true" applyAlignment="true" applyProtection="false">
      <alignment horizontal="general" vertical="top" textRotation="0" wrapText="false" indent="0" shrinkToFit="false"/>
      <protection locked="true" hidden="false"/>
    </xf>
    <xf numFmtId="164" fontId="20" fillId="10" borderId="36" xfId="21" applyFont="true" applyBorder="true" applyAlignment="true" applyProtection="false">
      <alignment horizontal="general" vertical="top" textRotation="0" wrapText="true" indent="0" shrinkToFit="false"/>
      <protection locked="true" hidden="false"/>
    </xf>
    <xf numFmtId="164" fontId="8" fillId="10" borderId="37" xfId="21" applyFont="true" applyBorder="true" applyAlignment="true" applyProtection="false">
      <alignment horizontal="center" vertical="center" textRotation="0" wrapText="false" indent="0" shrinkToFit="false"/>
      <protection locked="true" hidden="false"/>
    </xf>
    <xf numFmtId="164" fontId="20" fillId="0" borderId="46" xfId="21" applyFont="true" applyBorder="true" applyAlignment="true" applyProtection="false">
      <alignment horizontal="general" vertical="top" textRotation="0" wrapText="false" indent="0" shrinkToFit="false"/>
      <protection locked="true" hidden="false"/>
    </xf>
    <xf numFmtId="164" fontId="21" fillId="0" borderId="12" xfId="21" applyFont="true" applyBorder="true" applyAlignment="true" applyProtection="false">
      <alignment horizontal="left" vertical="top" textRotation="0" wrapText="true" indent="0" shrinkToFit="false"/>
      <protection locked="true" hidden="false"/>
    </xf>
    <xf numFmtId="164" fontId="20" fillId="0" borderId="63" xfId="21" applyFont="true" applyBorder="true" applyAlignment="true" applyProtection="false">
      <alignment horizontal="general" vertical="top" textRotation="0" wrapText="false" indent="0" shrinkToFit="false"/>
      <protection locked="true" hidden="false"/>
    </xf>
    <xf numFmtId="164" fontId="20" fillId="0" borderId="60" xfId="21" applyFont="true" applyBorder="true" applyAlignment="true" applyProtection="false">
      <alignment horizontal="general" vertical="top" textRotation="0" wrapText="false" indent="0" shrinkToFit="false"/>
      <protection locked="true" hidden="false"/>
    </xf>
    <xf numFmtId="164" fontId="20" fillId="0" borderId="60" xfId="21" applyFont="true" applyBorder="true" applyAlignment="true" applyProtection="false">
      <alignment horizontal="left" vertical="top" textRotation="0" wrapText="true" indent="0" shrinkToFit="false"/>
      <protection locked="true" hidden="false"/>
    </xf>
    <xf numFmtId="164" fontId="21" fillId="10" borderId="27" xfId="21" applyFont="true" applyBorder="true" applyAlignment="true" applyProtection="false">
      <alignment horizontal="center" vertical="center" textRotation="0" wrapText="false" indent="0" shrinkToFit="false"/>
      <protection locked="true" hidden="false"/>
    </xf>
    <xf numFmtId="164" fontId="8" fillId="10" borderId="28" xfId="21" applyFont="true" applyBorder="true" applyAlignment="true" applyProtection="false">
      <alignment horizontal="center" vertical="center" textRotation="0" wrapText="false" indent="0" shrinkToFit="false"/>
      <protection locked="true" hidden="false"/>
    </xf>
    <xf numFmtId="164" fontId="20" fillId="9" borderId="31" xfId="21" applyFont="true" applyBorder="true" applyAlignment="false" applyProtection="false">
      <alignment horizontal="general" vertical="bottom" textRotation="0" wrapText="false" indent="0" shrinkToFit="false"/>
      <protection locked="true" hidden="false"/>
    </xf>
    <xf numFmtId="166" fontId="8" fillId="10" borderId="33" xfId="19" applyFont="true" applyBorder="true" applyAlignment="true" applyProtection="true">
      <alignment horizontal="center" vertical="center" textRotation="0" wrapText="false" indent="0" shrinkToFit="false"/>
      <protection locked="true" hidden="false"/>
    </xf>
    <xf numFmtId="166" fontId="8" fillId="10" borderId="34" xfId="20" applyFont="true" applyBorder="true" applyAlignment="true" applyProtection="true">
      <alignment horizontal="center" vertical="center" textRotation="0" wrapText="false" indent="0" shrinkToFit="false"/>
      <protection locked="true" hidden="false"/>
    </xf>
    <xf numFmtId="166" fontId="8" fillId="10" borderId="33" xfId="21" applyFont="true" applyBorder="true" applyAlignment="true" applyProtection="false">
      <alignment horizontal="center" vertical="center" textRotation="0" wrapText="false" indent="0" shrinkToFit="false"/>
      <protection locked="true" hidden="false"/>
    </xf>
    <xf numFmtId="166" fontId="8" fillId="10" borderId="35" xfId="21" applyFont="true" applyBorder="true" applyAlignment="true" applyProtection="false">
      <alignment horizontal="center" vertical="center" textRotation="0" wrapText="false" indent="0" shrinkToFit="false"/>
      <protection locked="true" hidden="false"/>
    </xf>
    <xf numFmtId="166" fontId="8" fillId="0" borderId="16" xfId="21" applyFont="true" applyBorder="true" applyAlignment="true" applyProtection="false">
      <alignment horizontal="center" vertical="center" textRotation="0" wrapText="false" indent="0" shrinkToFit="false"/>
      <protection locked="true" hidden="false"/>
    </xf>
    <xf numFmtId="164" fontId="8" fillId="0" borderId="13" xfId="21" applyFont="true" applyBorder="true" applyAlignment="true" applyProtection="false">
      <alignment horizontal="center" vertical="center" textRotation="0" wrapText="false" indent="0" shrinkToFit="false"/>
      <protection locked="true" hidden="false"/>
    </xf>
    <xf numFmtId="164" fontId="20" fillId="0" borderId="64" xfId="21" applyFont="true" applyBorder="true" applyAlignment="true" applyProtection="false">
      <alignment horizontal="general" vertical="top" textRotation="0" wrapText="false" indent="0" shrinkToFit="false"/>
      <protection locked="true" hidden="false"/>
    </xf>
    <xf numFmtId="164" fontId="20" fillId="0" borderId="65" xfId="21" applyFont="true" applyBorder="true" applyAlignment="true" applyProtection="false">
      <alignment horizontal="general" vertical="top" textRotation="0" wrapText="false" indent="0" shrinkToFit="false"/>
      <protection locked="true" hidden="false"/>
    </xf>
    <xf numFmtId="164" fontId="20" fillId="0" borderId="65" xfId="21" applyFont="true" applyBorder="true" applyAlignment="true" applyProtection="false">
      <alignment horizontal="general" vertical="top" textRotation="0" wrapText="true" indent="0" shrinkToFit="false"/>
      <protection locked="true" hidden="false"/>
    </xf>
    <xf numFmtId="164" fontId="8" fillId="0" borderId="65" xfId="21" applyFont="true" applyBorder="true" applyAlignment="true" applyProtection="false">
      <alignment horizontal="center" vertical="center" textRotation="0" wrapText="false" indent="0" shrinkToFit="false"/>
      <protection locked="true" hidden="false"/>
    </xf>
    <xf numFmtId="164" fontId="8" fillId="0" borderId="66" xfId="21" applyFont="true" applyBorder="true" applyAlignment="true" applyProtection="false">
      <alignment horizontal="center" vertical="center" textRotation="0" wrapText="false" indent="0" shrinkToFit="false"/>
      <protection locked="true" hidden="false"/>
    </xf>
    <xf numFmtId="164" fontId="21" fillId="0" borderId="60" xfId="21" applyFont="true" applyBorder="true" applyAlignment="true" applyProtection="false">
      <alignment horizontal="general" vertical="top" textRotation="0" wrapText="true" indent="0" shrinkToFit="false"/>
      <protection locked="true" hidden="false"/>
    </xf>
    <xf numFmtId="164" fontId="20" fillId="0" borderId="17" xfId="21" applyFont="true" applyBorder="true" applyAlignment="true" applyProtection="false">
      <alignment horizontal="general" vertical="top" textRotation="0" wrapText="false" indent="0" shrinkToFit="false"/>
      <protection locked="true" hidden="false"/>
    </xf>
    <xf numFmtId="166" fontId="8" fillId="0" borderId="60" xfId="20" applyFont="true" applyBorder="true" applyAlignment="true" applyProtection="true">
      <alignment horizontal="center" vertical="center" textRotation="0" wrapText="false" indent="0" shrinkToFit="false"/>
      <protection locked="true" hidden="false"/>
    </xf>
    <xf numFmtId="166" fontId="8" fillId="0" borderId="67" xfId="20" applyFont="true" applyBorder="true" applyAlignment="true" applyProtection="true">
      <alignment horizontal="center" vertical="center" textRotation="0" wrapText="false" indent="0" shrinkToFit="false"/>
      <protection locked="true" hidden="false"/>
    </xf>
    <xf numFmtId="164" fontId="8" fillId="2" borderId="65" xfId="21" applyFont="true" applyBorder="true" applyAlignment="true" applyProtection="false">
      <alignment horizontal="center" vertical="center" textRotation="0" wrapText="false" indent="0" shrinkToFit="false"/>
      <protection locked="true" hidden="false"/>
    </xf>
    <xf numFmtId="164" fontId="21" fillId="9" borderId="27" xfId="21" applyFont="true" applyBorder="true" applyAlignment="true" applyProtection="false">
      <alignment horizontal="center" vertical="center" textRotation="0" wrapText="true" indent="0" shrinkToFit="false"/>
      <protection locked="true" hidden="false"/>
    </xf>
    <xf numFmtId="164" fontId="8" fillId="9" borderId="51" xfId="21" applyFont="true" applyBorder="true" applyAlignment="true" applyProtection="false">
      <alignment horizontal="center" vertical="center" textRotation="0" wrapText="false" indent="0" shrinkToFit="false"/>
      <protection locked="true" hidden="false"/>
    </xf>
    <xf numFmtId="167" fontId="8" fillId="9" borderId="52" xfId="21" applyFont="true" applyBorder="true" applyAlignment="true" applyProtection="false">
      <alignment horizontal="center" vertical="center" textRotation="0" wrapText="false" indent="0" shrinkToFit="false"/>
      <protection locked="true" hidden="false"/>
    </xf>
    <xf numFmtId="164" fontId="21" fillId="9" borderId="27" xfId="21" applyFont="true" applyBorder="true" applyAlignment="true" applyProtection="false">
      <alignment horizontal="center" vertical="center" textRotation="0" wrapText="false" indent="0" shrinkToFit="false"/>
      <protection locked="true" hidden="false"/>
    </xf>
    <xf numFmtId="164" fontId="8" fillId="9" borderId="28" xfId="21" applyFont="true" applyBorder="true" applyAlignment="true" applyProtection="false">
      <alignment horizontal="center" vertical="center" textRotation="0" wrapText="false" indent="0" shrinkToFit="false"/>
      <protection locked="true" hidden="false"/>
    </xf>
    <xf numFmtId="167" fontId="8" fillId="9" borderId="50" xfId="21" applyFont="true" applyBorder="true" applyAlignment="true" applyProtection="false">
      <alignment horizontal="center" vertical="center" textRotation="0" wrapText="false" indent="0" shrinkToFit="false"/>
      <protection locked="true" hidden="false"/>
    </xf>
    <xf numFmtId="164" fontId="21" fillId="9" borderId="32" xfId="21" applyFont="true" applyBorder="true" applyAlignment="true" applyProtection="false">
      <alignment horizontal="center" vertical="center" textRotation="0" wrapText="true" indent="0" shrinkToFit="false"/>
      <protection locked="true" hidden="false"/>
    </xf>
    <xf numFmtId="166" fontId="8" fillId="9" borderId="54" xfId="19" applyFont="true" applyBorder="true" applyAlignment="true" applyProtection="true">
      <alignment horizontal="center" vertical="center" textRotation="0" wrapText="false" indent="0" shrinkToFit="false"/>
      <protection locked="true" hidden="false"/>
    </xf>
    <xf numFmtId="166" fontId="8" fillId="9" borderId="55" xfId="21" applyFont="true" applyBorder="true" applyAlignment="true" applyProtection="false">
      <alignment horizontal="center" vertical="center" textRotation="0" wrapText="false" indent="0" shrinkToFit="false"/>
      <protection locked="true" hidden="false"/>
    </xf>
    <xf numFmtId="164" fontId="21" fillId="9" borderId="32" xfId="21" applyFont="true" applyBorder="true" applyAlignment="true" applyProtection="false">
      <alignment horizontal="center" vertical="center" textRotation="0" wrapText="false" indent="0" shrinkToFit="false"/>
      <protection locked="true" hidden="false"/>
    </xf>
    <xf numFmtId="166" fontId="8" fillId="9" borderId="33" xfId="19" applyFont="true" applyBorder="true" applyAlignment="true" applyProtection="true">
      <alignment horizontal="center" vertical="center" textRotation="0" wrapText="false" indent="0" shrinkToFit="false"/>
      <protection locked="true" hidden="false"/>
    </xf>
    <xf numFmtId="166" fontId="8" fillId="9" borderId="57" xfId="21" applyFont="true" applyBorder="true" applyAlignment="true" applyProtection="false">
      <alignment horizontal="center" vertical="center" textRotation="0" wrapText="false" indent="0" shrinkToFit="false"/>
      <protection locked="true" hidden="false"/>
    </xf>
    <xf numFmtId="164" fontId="21" fillId="11" borderId="3" xfId="21" applyFont="true" applyBorder="true" applyAlignment="true" applyProtection="false">
      <alignment horizontal="general" vertical="bottom" textRotation="0" wrapText="false" indent="0" shrinkToFit="false"/>
      <protection locked="true" hidden="false"/>
    </xf>
    <xf numFmtId="164" fontId="0" fillId="11" borderId="4" xfId="0" applyFont="false" applyBorder="true" applyAlignment="true" applyProtection="false">
      <alignment horizontal="general" vertical="center" textRotation="0" wrapText="false" indent="0" shrinkToFit="false"/>
      <protection locked="true" hidden="false"/>
    </xf>
    <xf numFmtId="164" fontId="0" fillId="11" borderId="36" xfId="0" applyFont="false" applyBorder="true" applyAlignment="true" applyProtection="false">
      <alignment horizontal="general" vertical="center" textRotation="0" wrapText="false" indent="0" shrinkToFit="false"/>
      <protection locked="true" hidden="false"/>
    </xf>
    <xf numFmtId="164" fontId="0" fillId="11" borderId="9" xfId="0" applyFont="false" applyBorder="true" applyAlignment="true" applyProtection="false">
      <alignment horizontal="general" vertical="center" textRotation="0" wrapText="false" indent="0" shrinkToFit="false"/>
      <protection locked="true" hidden="false"/>
    </xf>
    <xf numFmtId="164" fontId="20" fillId="11" borderId="10" xfId="21" applyFont="true" applyBorder="true" applyAlignment="false" applyProtection="false">
      <alignment horizontal="general" vertical="bottom" textRotation="0" wrapText="false" indent="0" shrinkToFit="false"/>
      <protection locked="true" hidden="false"/>
    </xf>
    <xf numFmtId="164" fontId="20" fillId="11" borderId="68" xfId="21" applyFont="true" applyBorder="true" applyAlignment="false" applyProtection="false">
      <alignment horizontal="general" vertical="bottom" textRotation="0" wrapText="false" indent="0" shrinkToFit="false"/>
      <protection locked="true" hidden="false"/>
    </xf>
    <xf numFmtId="164" fontId="20" fillId="11" borderId="69" xfId="21" applyFont="true" applyBorder="true" applyAlignment="false" applyProtection="false">
      <alignment horizontal="general" vertical="bottom" textRotation="0" wrapText="false" indent="0" shrinkToFit="false"/>
      <protection locked="true" hidden="false"/>
    </xf>
    <xf numFmtId="164" fontId="20" fillId="0" borderId="33" xfId="21" applyFont="true" applyBorder="true" applyAlignment="true" applyProtection="false">
      <alignment horizontal="general" vertical="top" textRotation="0" wrapText="false" indent="0" shrinkToFit="false"/>
      <protection locked="true" hidden="false"/>
    </xf>
    <xf numFmtId="164" fontId="21" fillId="0" borderId="33" xfId="21" applyFont="true" applyBorder="true" applyAlignment="true" applyProtection="false">
      <alignment horizontal="general" vertical="top" textRotation="0" wrapText="true" indent="0" shrinkToFit="false"/>
      <protection locked="true" hidden="false"/>
    </xf>
    <xf numFmtId="166" fontId="8" fillId="0" borderId="54" xfId="20" applyFont="true" applyBorder="true" applyAlignment="true" applyProtection="true">
      <alignment horizontal="center" vertical="center" textRotation="0" wrapText="false" indent="0" shrinkToFit="false"/>
      <protection locked="true" hidden="false"/>
    </xf>
    <xf numFmtId="166" fontId="8" fillId="0" borderId="33" xfId="20" applyFont="true" applyBorder="true" applyAlignment="true" applyProtection="true">
      <alignment horizontal="center" vertical="center" textRotation="0" wrapText="false" indent="0" shrinkToFit="false"/>
      <protection locked="true" hidden="false"/>
    </xf>
    <xf numFmtId="164" fontId="8" fillId="11" borderId="70" xfId="21" applyFont="true" applyBorder="true" applyAlignment="false" applyProtection="false">
      <alignment horizontal="general" vertical="bottom" textRotation="0" wrapText="false" indent="0" shrinkToFit="false"/>
      <protection locked="true" hidden="false"/>
    </xf>
    <xf numFmtId="164" fontId="9" fillId="11" borderId="44" xfId="21" applyFont="true" applyBorder="true" applyAlignment="true" applyProtection="false">
      <alignment horizontal="center" vertical="center" textRotation="0" wrapText="false" indent="0" shrinkToFit="false"/>
      <protection locked="true" hidden="false"/>
    </xf>
    <xf numFmtId="164" fontId="8" fillId="11" borderId="45" xfId="21" applyFont="true" applyBorder="true" applyAlignment="true" applyProtection="false">
      <alignment horizontal="center" vertical="center" textRotation="0" wrapText="false" indent="0" shrinkToFit="false"/>
      <protection locked="true" hidden="false"/>
    </xf>
    <xf numFmtId="167" fontId="8" fillId="11" borderId="29" xfId="20" applyFont="true" applyBorder="true" applyAlignment="true" applyProtection="true">
      <alignment horizontal="center" vertical="center" textRotation="0" wrapText="false" indent="0" shrinkToFit="false"/>
      <protection locked="true" hidden="false"/>
    </xf>
    <xf numFmtId="167" fontId="8" fillId="11" borderId="30" xfId="21" applyFont="true" applyBorder="true" applyAlignment="true" applyProtection="false">
      <alignment horizontal="center" vertical="center" textRotation="0" wrapText="false" indent="0" shrinkToFit="false"/>
      <protection locked="true" hidden="false"/>
    </xf>
    <xf numFmtId="164" fontId="8" fillId="11" borderId="31" xfId="21" applyFont="true" applyBorder="true" applyAlignment="false" applyProtection="false">
      <alignment horizontal="general" vertical="bottom" textRotation="0" wrapText="false" indent="0" shrinkToFit="false"/>
      <protection locked="true" hidden="false"/>
    </xf>
    <xf numFmtId="164" fontId="9" fillId="11" borderId="32" xfId="21" applyFont="true" applyBorder="true" applyAlignment="true" applyProtection="false">
      <alignment horizontal="center" vertical="center" textRotation="0" wrapText="false" indent="0" shrinkToFit="false"/>
      <protection locked="true" hidden="false"/>
    </xf>
    <xf numFmtId="166" fontId="8" fillId="11" borderId="59" xfId="19" applyFont="true" applyBorder="true" applyAlignment="true" applyProtection="true">
      <alignment horizontal="center" vertical="center" textRotation="0" wrapText="false" indent="0" shrinkToFit="false"/>
      <protection locked="true" hidden="false"/>
    </xf>
    <xf numFmtId="166" fontId="8" fillId="11" borderId="71" xfId="20" applyFont="true" applyBorder="true" applyAlignment="true" applyProtection="true">
      <alignment horizontal="center" vertical="center" textRotation="0" wrapText="false" indent="0" shrinkToFit="false"/>
      <protection locked="true" hidden="false"/>
    </xf>
    <xf numFmtId="166" fontId="8" fillId="11" borderId="57" xfId="21" applyFont="true" applyBorder="true" applyAlignment="true" applyProtection="false">
      <alignment horizontal="center" vertical="center" textRotation="0" wrapText="false" indent="0" shrinkToFit="false"/>
      <protection locked="true" hidden="false"/>
    </xf>
    <xf numFmtId="164" fontId="22" fillId="0" borderId="1" xfId="0" applyFont="true" applyBorder="true" applyAlignment="true" applyProtection="false">
      <alignment horizontal="center" vertical="center" textRotation="0" wrapText="false" indent="0" shrinkToFit="false"/>
      <protection locked="true" hidden="false"/>
    </xf>
    <xf numFmtId="164" fontId="22" fillId="0" borderId="2"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8" fillId="0" borderId="0" xfId="21" applyFont="true" applyBorder="false" applyAlignment="true" applyProtection="false">
      <alignment horizontal="left"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23" fillId="0" borderId="15" xfId="0" applyFont="true" applyBorder="true" applyAlignment="true" applyProtection="false">
      <alignment horizontal="general" vertical="bottom" textRotation="0" wrapText="false" indent="0" shrinkToFit="false"/>
      <protection locked="true" hidden="false"/>
    </xf>
    <xf numFmtId="164" fontId="26" fillId="6" borderId="72" xfId="0" applyFont="true" applyBorder="true" applyAlignment="true" applyProtection="false">
      <alignment horizontal="center" vertical="top" textRotation="0" wrapText="true" indent="0" shrinkToFit="true"/>
      <protection locked="true" hidden="false"/>
    </xf>
    <xf numFmtId="164" fontId="27" fillId="12" borderId="18" xfId="0" applyFont="true" applyBorder="true" applyAlignment="true" applyProtection="false">
      <alignment horizontal="center" vertical="center" textRotation="0" wrapText="true" indent="0" shrinkToFit="false"/>
      <protection locked="true" hidden="false"/>
    </xf>
    <xf numFmtId="164" fontId="28" fillId="2"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false" applyProtection="false">
      <alignment horizontal="general" vertical="center" textRotation="0" wrapText="false" indent="0" shrinkToFit="false"/>
      <protection locked="true" hidden="false"/>
    </xf>
    <xf numFmtId="164" fontId="23" fillId="0" borderId="73" xfId="0" applyFont="true" applyBorder="true" applyAlignment="true" applyProtection="false">
      <alignment horizontal="general" vertical="bottom" textRotation="0" wrapText="false" indent="0" shrinkToFit="false"/>
      <protection locked="true" hidden="false"/>
    </xf>
    <xf numFmtId="166" fontId="0" fillId="0" borderId="74" xfId="20" applyFont="true" applyBorder="true" applyAlignment="true" applyProtection="true">
      <alignment horizontal="general" vertical="bottom" textRotation="0" wrapText="false" indent="0" shrinkToFit="false"/>
      <protection locked="true" hidden="false"/>
    </xf>
    <xf numFmtId="166" fontId="0" fillId="12" borderId="75" xfId="20" applyFont="true" applyBorder="true" applyAlignment="true" applyProtection="true">
      <alignment horizontal="general" vertical="bottom" textRotation="0" wrapText="false" indent="0" shrinkToFit="false"/>
      <protection locked="true" hidden="false"/>
    </xf>
    <xf numFmtId="166" fontId="0" fillId="2" borderId="76" xfId="20" applyFont="true" applyBorder="true" applyAlignment="true" applyProtection="true">
      <alignment horizontal="general" vertical="bottom" textRotation="0" wrapText="false" indent="0" shrinkToFit="false"/>
      <protection locked="true" hidden="false"/>
    </xf>
    <xf numFmtId="164" fontId="23" fillId="0" borderId="77" xfId="0" applyFont="true" applyBorder="true" applyAlignment="true" applyProtection="false">
      <alignment horizontal="general" vertical="bottom" textRotation="0" wrapText="false" indent="0" shrinkToFit="false"/>
      <protection locked="true" hidden="false"/>
    </xf>
    <xf numFmtId="166" fontId="0" fillId="0" borderId="78" xfId="20" applyFont="true" applyBorder="true" applyAlignment="true" applyProtection="true">
      <alignment horizontal="general" vertical="bottom" textRotation="0" wrapText="false" indent="0" shrinkToFit="false"/>
      <protection locked="true" hidden="false"/>
    </xf>
    <xf numFmtId="166" fontId="0" fillId="12" borderId="79" xfId="20" applyFont="true" applyBorder="true" applyAlignment="true" applyProtection="true">
      <alignment horizontal="general" vertical="bottom" textRotation="0" wrapText="false" indent="0" shrinkToFit="false"/>
      <protection locked="true" hidden="false"/>
    </xf>
    <xf numFmtId="166" fontId="0" fillId="2" borderId="80" xfId="20" applyFont="true" applyBorder="true" applyAlignment="true" applyProtection="true">
      <alignment horizontal="general" vertical="bottom" textRotation="0" wrapText="false" indent="0" shrinkToFit="false"/>
      <protection locked="true" hidden="false"/>
    </xf>
    <xf numFmtId="164" fontId="23" fillId="0" borderId="81" xfId="0" applyFont="true" applyBorder="true" applyAlignment="true" applyProtection="false">
      <alignment horizontal="general" vertical="bottom" textRotation="0" wrapText="false" indent="0" shrinkToFit="false"/>
      <protection locked="true" hidden="false"/>
    </xf>
    <xf numFmtId="166" fontId="0" fillId="0" borderId="82" xfId="20" applyFont="true" applyBorder="true" applyAlignment="true" applyProtection="true">
      <alignment horizontal="general" vertical="bottom" textRotation="0" wrapText="false" indent="0" shrinkToFit="false"/>
      <protection locked="true" hidden="false"/>
    </xf>
    <xf numFmtId="166" fontId="0" fillId="12" borderId="83" xfId="20" applyFont="true" applyBorder="true" applyAlignment="true" applyProtection="true">
      <alignment horizontal="general" vertical="bottom" textRotation="0" wrapText="false" indent="0" shrinkToFit="false"/>
      <protection locked="true" hidden="false"/>
    </xf>
    <xf numFmtId="166" fontId="0" fillId="2" borderId="84" xfId="20" applyFont="true" applyBorder="true" applyAlignment="true" applyProtection="true">
      <alignment horizontal="general" vertical="bottom" textRotation="0" wrapText="false" indent="0" shrinkToFit="false"/>
      <protection locked="true" hidden="false"/>
    </xf>
    <xf numFmtId="166" fontId="0" fillId="0" borderId="0" xfId="20" applyFont="true" applyBorder="true" applyAlignment="true" applyProtection="true">
      <alignment horizontal="general" vertical="bottom" textRotation="0" wrapText="false" indent="0" shrinkToFit="false"/>
      <protection locked="true" hidden="false"/>
    </xf>
    <xf numFmtId="164" fontId="22"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12" fillId="0" borderId="85" xfId="0" applyFont="true" applyBorder="true" applyAlignment="true" applyProtection="false">
      <alignment horizontal="general" vertical="top" textRotation="0" wrapText="true" indent="0" shrinkToFit="false"/>
      <protection locked="true" hidden="false"/>
    </xf>
    <xf numFmtId="164" fontId="38" fillId="0" borderId="31" xfId="0" applyFont="true" applyBorder="true" applyAlignment="true" applyProtection="false">
      <alignment horizontal="general" vertical="top" textRotation="0" wrapText="true" indent="0" shrinkToFit="false"/>
      <protection locked="true" hidden="false"/>
    </xf>
    <xf numFmtId="164" fontId="42" fillId="0" borderId="34" xfId="0" applyFont="true" applyBorder="true" applyAlignment="true" applyProtection="false">
      <alignment horizontal="general" vertical="top" textRotation="0" wrapText="true" indent="0" shrinkToFit="false"/>
      <protection locked="true" hidden="false"/>
    </xf>
    <xf numFmtId="164" fontId="43" fillId="0" borderId="34" xfId="0" applyFont="true" applyBorder="true" applyAlignment="true" applyProtection="false">
      <alignment horizontal="general" vertical="top" textRotation="0" wrapText="true" indent="0" shrinkToFit="false"/>
      <protection locked="true" hidden="false"/>
    </xf>
    <xf numFmtId="164" fontId="36" fillId="0" borderId="2"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35"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4" fillId="13" borderId="1" xfId="0" applyFont="true" applyBorder="true" applyAlignment="false" applyProtection="false">
      <alignment horizontal="general" vertical="center" textRotation="0" wrapText="false" indent="0" shrinkToFit="false"/>
      <protection locked="true" hidden="false"/>
    </xf>
    <xf numFmtId="164" fontId="39" fillId="13" borderId="1" xfId="0" applyFont="true" applyBorder="true" applyAlignment="true" applyProtection="false">
      <alignment horizontal="center" vertical="center" textRotation="0" wrapText="false" indent="0" shrinkToFit="false"/>
      <protection locked="true" hidden="false"/>
    </xf>
    <xf numFmtId="164" fontId="39" fillId="0" borderId="1" xfId="0" applyFont="true" applyBorder="true" applyAlignment="false" applyProtection="false">
      <alignment horizontal="general" vertical="center" textRotation="0" wrapText="false" indent="0" shrinkToFit="false"/>
      <protection locked="true" hidden="false"/>
    </xf>
    <xf numFmtId="164" fontId="41" fillId="0" borderId="1" xfId="0" applyFont="true" applyBorder="true" applyAlignment="true" applyProtection="false">
      <alignment horizontal="right" vertical="center" textRotation="0" wrapText="false" indent="0" shrinkToFit="false"/>
      <protection locked="true" hidden="false"/>
    </xf>
    <xf numFmtId="166" fontId="41" fillId="0" borderId="1" xfId="19" applyFont="true" applyBorder="true" applyAlignment="true" applyProtection="true">
      <alignment horizontal="right" vertical="center" textRotation="0" wrapText="false" indent="0" shrinkToFit="false"/>
      <protection locked="true" hidden="false"/>
    </xf>
    <xf numFmtId="164" fontId="4" fillId="0" borderId="1"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18" fillId="0" borderId="0" xfId="21"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12" fillId="14" borderId="15" xfId="0" applyFont="true" applyBorder="true" applyAlignment="true" applyProtection="false">
      <alignment horizontal="center" vertical="center" textRotation="0" wrapText="true" indent="0" shrinkToFit="false"/>
      <protection locked="true" hidden="false"/>
    </xf>
    <xf numFmtId="164" fontId="12" fillId="14" borderId="86" xfId="0" applyFont="true" applyBorder="true" applyAlignment="true" applyProtection="false">
      <alignment horizontal="center" vertical="center" textRotation="0" wrapText="true" indent="0" shrinkToFit="false"/>
      <protection locked="true" hidden="false"/>
    </xf>
    <xf numFmtId="164" fontId="12" fillId="15" borderId="16" xfId="0" applyFont="true" applyBorder="true" applyAlignment="true" applyProtection="false">
      <alignment horizontal="center" vertical="center" textRotation="0" wrapText="true" indent="0" shrinkToFit="false"/>
      <protection locked="true" hidden="false"/>
    </xf>
    <xf numFmtId="164" fontId="12" fillId="15" borderId="1" xfId="0" applyFont="true" applyBorder="true" applyAlignment="true" applyProtection="false">
      <alignment horizontal="center" vertical="center" textRotation="0" wrapText="true" indent="0" shrinkToFit="false"/>
      <protection locked="true" hidden="false"/>
    </xf>
    <xf numFmtId="164" fontId="22" fillId="0" borderId="1"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false">
      <alignment horizontal="general" vertical="center" textRotation="0" wrapText="false" indent="0" shrinkToFit="false"/>
      <protection locked="true" hidden="false"/>
    </xf>
    <xf numFmtId="164" fontId="4" fillId="16" borderId="16" xfId="0" applyFont="true" applyBorder="true" applyAlignment="true" applyProtection="false">
      <alignment horizontal="general" vertical="center" textRotation="0" wrapText="false" indent="0" shrinkToFit="false"/>
      <protection locked="true" hidden="false"/>
    </xf>
    <xf numFmtId="164" fontId="4" fillId="16" borderId="87" xfId="0" applyFont="true" applyBorder="true" applyAlignment="true" applyProtection="false">
      <alignment horizontal="general" vertical="center" textRotation="0" wrapText="false" indent="0" shrinkToFit="false"/>
      <protection locked="true" hidden="false"/>
    </xf>
    <xf numFmtId="164" fontId="4" fillId="16" borderId="18" xfId="0" applyFont="true" applyBorder="true" applyAlignment="true" applyProtection="false">
      <alignment horizontal="general" vertical="center" textRotation="0" wrapText="false" indent="0" shrinkToFit="false"/>
      <protection locked="true" hidden="false"/>
    </xf>
    <xf numFmtId="164" fontId="4" fillId="16" borderId="1" xfId="0" applyFont="true" applyBorder="true" applyAlignment="true" applyProtection="false">
      <alignment horizontal="center" vertical="center" textRotation="0" wrapText="false" indent="0" shrinkToFit="false"/>
      <protection locked="true" hidden="false"/>
    </xf>
    <xf numFmtId="164" fontId="4" fillId="4" borderId="15" xfId="0" applyFont="true" applyBorder="true" applyAlignment="true" applyProtection="false">
      <alignment horizontal="left" vertical="center" textRotation="0" wrapText="false" indent="0" shrinkToFit="false"/>
      <protection locked="true" hidden="false"/>
    </xf>
    <xf numFmtId="164" fontId="4" fillId="4" borderId="16" xfId="0" applyFont="true" applyBorder="true" applyAlignment="true" applyProtection="false">
      <alignment horizontal="left" vertical="center" textRotation="0" wrapText="false" indent="0" shrinkToFit="false"/>
      <protection locked="true" hidden="false"/>
    </xf>
    <xf numFmtId="164" fontId="4" fillId="4" borderId="87" xfId="0" applyFont="true" applyBorder="true" applyAlignment="true" applyProtection="false">
      <alignment horizontal="left" vertical="center" textRotation="0" wrapText="false" indent="0" shrinkToFit="false"/>
      <protection locked="true" hidden="false"/>
    </xf>
    <xf numFmtId="164" fontId="4" fillId="4" borderId="18" xfId="0" applyFont="true" applyBorder="true" applyAlignment="true" applyProtection="false">
      <alignment horizontal="left"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12" fillId="0" borderId="15" xfId="0" applyFont="true" applyBorder="true" applyAlignment="true" applyProtection="false">
      <alignment horizontal="left" vertical="center" textRotation="0" wrapText="true" indent="0" shrinkToFit="false"/>
      <protection locked="true" hidden="false"/>
    </xf>
    <xf numFmtId="164" fontId="4" fillId="14" borderId="87" xfId="0" applyFont="true" applyBorder="true" applyAlignment="true" applyProtection="false">
      <alignment horizontal="center" vertical="center" textRotation="0" wrapText="false" indent="0" shrinkToFit="false"/>
      <protection locked="true" hidden="false"/>
    </xf>
    <xf numFmtId="164" fontId="4" fillId="15" borderId="18"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47" fillId="0" borderId="1"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9" fillId="4" borderId="18" xfId="0" applyFont="true" applyBorder="true" applyAlignment="true" applyProtection="false">
      <alignment horizontal="left" vertical="center" textRotation="0" wrapText="false" indent="0" shrinkToFit="false"/>
      <protection locked="true" hidden="false"/>
    </xf>
    <xf numFmtId="168" fontId="4" fillId="15" borderId="1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12" fillId="17" borderId="15" xfId="0" applyFont="true" applyBorder="true" applyAlignment="true" applyProtection="false">
      <alignment horizontal="left" vertical="center" textRotation="0" wrapText="false" indent="0" shrinkToFit="false"/>
      <protection locked="true" hidden="false"/>
    </xf>
    <xf numFmtId="164" fontId="4" fillId="17" borderId="16" xfId="0" applyFont="true" applyBorder="true" applyAlignment="true" applyProtection="false">
      <alignment horizontal="left" vertical="center" textRotation="0" wrapText="false" indent="0" shrinkToFit="false"/>
      <protection locked="true" hidden="false"/>
    </xf>
    <xf numFmtId="164" fontId="4" fillId="17" borderId="87" xfId="0" applyFont="true" applyBorder="true" applyAlignment="true" applyProtection="false">
      <alignment horizontal="left" vertical="center" textRotation="0" wrapText="false" indent="0" shrinkToFit="false"/>
      <protection locked="true" hidden="false"/>
    </xf>
    <xf numFmtId="164" fontId="4" fillId="17" borderId="18" xfId="0" applyFont="true" applyBorder="true" applyAlignment="true" applyProtection="false">
      <alignment horizontal="left" vertical="center" textRotation="0" wrapText="false" indent="0" shrinkToFit="false"/>
      <protection locked="true" hidden="false"/>
    </xf>
    <xf numFmtId="164" fontId="49" fillId="17" borderId="18" xfId="0" applyFont="true" applyBorder="true" applyAlignment="true" applyProtection="false">
      <alignment horizontal="left" vertical="center" textRotation="0" wrapText="false" indent="0" shrinkToFit="false"/>
      <protection locked="true" hidden="false"/>
    </xf>
    <xf numFmtId="164" fontId="4" fillId="9" borderId="1" xfId="0" applyFont="true" applyBorder="true" applyAlignment="true" applyProtection="false">
      <alignment horizontal="center" vertical="center" textRotation="0" wrapText="false" indent="0" shrinkToFit="false"/>
      <protection locked="true" hidden="false"/>
    </xf>
    <xf numFmtId="164" fontId="4" fillId="10" borderId="15" xfId="0" applyFont="true" applyBorder="true" applyAlignment="true" applyProtection="false">
      <alignment horizontal="left" vertical="center" textRotation="0" wrapText="false" indent="0" shrinkToFit="false"/>
      <protection locked="true" hidden="false"/>
    </xf>
    <xf numFmtId="164" fontId="4" fillId="10" borderId="16" xfId="0" applyFont="true" applyBorder="true" applyAlignment="true" applyProtection="false">
      <alignment horizontal="left" vertical="center" textRotation="0" wrapText="false" indent="0" shrinkToFit="false"/>
      <protection locked="true" hidden="false"/>
    </xf>
    <xf numFmtId="164" fontId="4" fillId="10" borderId="87" xfId="0" applyFont="true" applyBorder="true" applyAlignment="true" applyProtection="false">
      <alignment horizontal="left" vertical="center" textRotation="0" wrapText="false" indent="0" shrinkToFit="false"/>
      <protection locked="true" hidden="false"/>
    </xf>
    <xf numFmtId="164" fontId="4" fillId="10" borderId="18" xfId="0" applyFont="true" applyBorder="true" applyAlignment="true" applyProtection="false">
      <alignment horizontal="left" vertical="center" textRotation="0" wrapText="false" indent="0" shrinkToFit="false"/>
      <protection locked="true" hidden="false"/>
    </xf>
    <xf numFmtId="164" fontId="49" fillId="10" borderId="18" xfId="0" applyFont="true" applyBorder="true" applyAlignment="true" applyProtection="false">
      <alignment horizontal="left" vertical="center" textRotation="0" wrapText="false" indent="0" shrinkToFit="false"/>
      <protection locked="true" hidden="false"/>
    </xf>
    <xf numFmtId="164" fontId="4" fillId="10" borderId="1"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12" fillId="11" borderId="15" xfId="0" applyFont="true" applyBorder="true" applyAlignment="true" applyProtection="false">
      <alignment horizontal="general" vertical="center" textRotation="0" wrapText="false" indent="0" shrinkToFit="false"/>
      <protection locked="true" hidden="false"/>
    </xf>
    <xf numFmtId="164" fontId="4" fillId="11" borderId="16" xfId="0" applyFont="true" applyBorder="true" applyAlignment="true" applyProtection="false">
      <alignment horizontal="general" vertical="center" textRotation="0" wrapText="false" indent="0" shrinkToFit="false"/>
      <protection locked="true" hidden="false"/>
    </xf>
    <xf numFmtId="164" fontId="4" fillId="11" borderId="87" xfId="0" applyFont="true" applyBorder="true" applyAlignment="true" applyProtection="false">
      <alignment horizontal="general" vertical="center" textRotation="0" wrapText="false" indent="0" shrinkToFit="false"/>
      <protection locked="true" hidden="false"/>
    </xf>
    <xf numFmtId="164" fontId="49" fillId="11" borderId="16" xfId="0" applyFont="true" applyBorder="true" applyAlignment="true" applyProtection="false">
      <alignment horizontal="general" vertical="center" textRotation="0" wrapText="false" indent="0" shrinkToFit="false"/>
      <protection locked="true" hidden="false"/>
    </xf>
    <xf numFmtId="164" fontId="4" fillId="11" borderId="1" xfId="0" applyFont="true" applyBorder="true" applyAlignment="true" applyProtection="false">
      <alignment horizontal="center" vertical="center" textRotation="0" wrapText="false" indent="0" shrinkToFit="false"/>
      <protection locked="true" hidden="false"/>
    </xf>
    <xf numFmtId="164" fontId="4" fillId="14" borderId="88" xfId="0" applyFont="true" applyBorder="true" applyAlignment="true" applyProtection="false">
      <alignment horizontal="center" vertical="center" textRotation="0" wrapText="false" indent="0" shrinkToFit="false"/>
      <protection locked="true" hidden="false"/>
    </xf>
    <xf numFmtId="164" fontId="50" fillId="0" borderId="0" xfId="21" applyFont="true" applyBorder="false" applyAlignment="false" applyProtection="false">
      <alignment horizontal="general" vertical="bottom" textRotation="0" wrapText="false" indent="0" shrinkToFit="false"/>
      <protection locked="true" hidden="false"/>
    </xf>
    <xf numFmtId="164" fontId="22" fillId="0" borderId="2" xfId="21" applyFont="true" applyBorder="true" applyAlignment="true" applyProtection="false">
      <alignment horizontal="general" vertical="top" textRotation="0" wrapText="true" indent="0" shrinkToFit="false"/>
      <protection locked="true" hidden="false"/>
    </xf>
    <xf numFmtId="164" fontId="28" fillId="0" borderId="0" xfId="21" applyFont="true" applyBorder="false" applyAlignment="true" applyProtection="false">
      <alignment horizontal="left" vertical="center" textRotation="0" wrapText="false" indent="0" shrinkToFit="false"/>
      <protection locked="true" hidden="false"/>
    </xf>
    <xf numFmtId="164" fontId="9" fillId="0" borderId="3" xfId="21" applyFont="true" applyBorder="true" applyAlignment="true" applyProtection="false">
      <alignment horizontal="center" vertical="center" textRotation="0" wrapText="false" indent="0" shrinkToFit="false"/>
      <protection locked="true" hidden="false"/>
    </xf>
    <xf numFmtId="164" fontId="8" fillId="0" borderId="89" xfId="21" applyFont="true" applyBorder="true" applyAlignment="true" applyProtection="false">
      <alignment horizontal="center" vertical="center" textRotation="0" wrapText="true" indent="0" shrinkToFit="false"/>
      <protection locked="true" hidden="false"/>
    </xf>
    <xf numFmtId="164" fontId="9" fillId="0" borderId="9" xfId="21" applyFont="true" applyBorder="true" applyAlignment="true" applyProtection="false">
      <alignment horizontal="center" vertical="center" textRotation="0" wrapText="true" indent="0" shrinkToFit="false"/>
      <protection locked="true" hidden="false"/>
    </xf>
    <xf numFmtId="164" fontId="8" fillId="3" borderId="90" xfId="21" applyFont="true" applyBorder="true" applyAlignment="true" applyProtection="false">
      <alignment horizontal="left" vertical="center" textRotation="0" wrapText="true" indent="0" shrinkToFit="false"/>
      <protection locked="true" hidden="false"/>
    </xf>
    <xf numFmtId="164" fontId="8" fillId="4" borderId="90" xfId="21" applyFont="true" applyBorder="true" applyAlignment="true" applyProtection="false">
      <alignment horizontal="center" vertical="center" textRotation="0" wrapText="false" indent="0" shrinkToFit="false"/>
      <protection locked="true" hidden="false"/>
    </xf>
    <xf numFmtId="164" fontId="8" fillId="0" borderId="87" xfId="21" applyFont="true" applyBorder="true" applyAlignment="true" applyProtection="false">
      <alignment horizontal="center" vertical="center" textRotation="0" wrapText="false" indent="0" shrinkToFit="false"/>
      <protection locked="true" hidden="false"/>
    </xf>
    <xf numFmtId="166" fontId="8" fillId="0" borderId="91" xfId="20" applyFont="true" applyBorder="true" applyAlignment="true" applyProtection="true">
      <alignment horizontal="center" vertical="center" textRotation="0" wrapText="false" indent="0" shrinkToFit="false"/>
      <protection locked="true" hidden="false"/>
    </xf>
    <xf numFmtId="164" fontId="20" fillId="0" borderId="92" xfId="21" applyFont="true" applyBorder="true" applyAlignment="true" applyProtection="false">
      <alignment horizontal="general" vertical="top" textRotation="0" wrapText="false" indent="0" shrinkToFit="false"/>
      <protection locked="true" hidden="false"/>
    </xf>
    <xf numFmtId="164" fontId="8" fillId="0" borderId="93" xfId="21" applyFont="true" applyBorder="true" applyAlignment="true" applyProtection="false">
      <alignment horizontal="center" vertical="center" textRotation="0" wrapText="false" indent="0" shrinkToFit="false"/>
      <protection locked="true" hidden="false"/>
    </xf>
    <xf numFmtId="164" fontId="8" fillId="6" borderId="10" xfId="21" applyFont="true" applyBorder="true" applyAlignment="false" applyProtection="false">
      <alignment horizontal="general" vertical="bottom" textRotation="0" wrapText="false" indent="0" shrinkToFit="false"/>
      <protection locked="true" hidden="false"/>
    </xf>
    <xf numFmtId="164" fontId="9" fillId="4" borderId="94" xfId="21" applyFont="true" applyBorder="true" applyAlignment="true" applyProtection="false">
      <alignment horizontal="center" vertical="center" textRotation="0" wrapText="false" indent="0" shrinkToFit="false"/>
      <protection locked="true" hidden="false"/>
    </xf>
    <xf numFmtId="164" fontId="8" fillId="7" borderId="95" xfId="21" applyFont="true" applyBorder="true" applyAlignment="true" applyProtection="false">
      <alignment horizontal="center" vertical="center" textRotation="0" wrapText="false" indent="0" shrinkToFit="false"/>
      <protection locked="true" hidden="false"/>
    </xf>
    <xf numFmtId="169" fontId="8" fillId="4" borderId="96" xfId="21" applyFont="true" applyBorder="true" applyAlignment="true" applyProtection="false">
      <alignment horizontal="center" vertical="center" textRotation="0" wrapText="false" indent="0" shrinkToFit="false"/>
      <protection locked="true" hidden="false"/>
    </xf>
    <xf numFmtId="164" fontId="9" fillId="4" borderId="56" xfId="21" applyFont="true" applyBorder="true" applyAlignment="true" applyProtection="false">
      <alignment horizontal="center" vertical="center" textRotation="0" wrapText="false" indent="0" shrinkToFit="false"/>
      <protection locked="true" hidden="false"/>
    </xf>
    <xf numFmtId="166" fontId="8" fillId="7" borderId="97" xfId="21" applyFont="true" applyBorder="true" applyAlignment="true" applyProtection="false">
      <alignment horizontal="center" vertical="center" textRotation="0" wrapText="false" indent="0" shrinkToFit="false"/>
      <protection locked="true" hidden="false"/>
    </xf>
    <xf numFmtId="166" fontId="8" fillId="4" borderId="98" xfId="20" applyFont="true" applyBorder="true" applyAlignment="true" applyProtection="true">
      <alignment horizontal="center" vertical="center" textRotation="0" wrapText="false" indent="0" shrinkToFit="false"/>
      <protection locked="true" hidden="false"/>
    </xf>
    <xf numFmtId="164" fontId="8" fillId="4" borderId="23" xfId="21" applyFont="true" applyBorder="true" applyAlignment="true" applyProtection="false">
      <alignment horizontal="general" vertical="top" textRotation="0" wrapText="false" indent="0" shrinkToFit="false"/>
      <protection locked="true" hidden="false"/>
    </xf>
    <xf numFmtId="164" fontId="8" fillId="4" borderId="0" xfId="21" applyFont="true" applyBorder="true" applyAlignment="true" applyProtection="false">
      <alignment horizontal="general" vertical="top" textRotation="0" wrapText="false" indent="0" shrinkToFit="false"/>
      <protection locked="true" hidden="false"/>
    </xf>
    <xf numFmtId="164" fontId="8" fillId="4" borderId="23" xfId="21" applyFont="true" applyBorder="true" applyAlignment="true" applyProtection="false">
      <alignment horizontal="general" vertical="top" textRotation="0" wrapText="true" indent="0" shrinkToFit="false"/>
      <protection locked="true" hidden="false"/>
    </xf>
    <xf numFmtId="164" fontId="8" fillId="4" borderId="99" xfId="21" applyFont="true" applyBorder="true" applyAlignment="true" applyProtection="false">
      <alignment horizontal="center" vertical="center" textRotation="0" wrapText="false" indent="0" shrinkToFit="false"/>
      <protection locked="true" hidden="false"/>
    </xf>
    <xf numFmtId="164" fontId="9" fillId="0" borderId="0" xfId="21" applyFont="true" applyBorder="true" applyAlignment="true" applyProtection="false">
      <alignment horizontal="general" vertical="top" textRotation="0" wrapText="true" indent="0" shrinkToFit="false"/>
      <protection locked="true" hidden="false"/>
    </xf>
    <xf numFmtId="170" fontId="8" fillId="4" borderId="96" xfId="21" applyFont="true" applyBorder="true" applyAlignment="true" applyProtection="false">
      <alignment horizontal="center" vertical="center" textRotation="0" wrapText="false" indent="0" shrinkToFit="false"/>
      <protection locked="true" hidden="false"/>
    </xf>
    <xf numFmtId="164" fontId="8" fillId="4" borderId="36" xfId="21" applyFont="true" applyBorder="true" applyAlignment="true" applyProtection="false">
      <alignment horizontal="general" vertical="top" textRotation="0" wrapText="false" indent="0" shrinkToFit="false"/>
      <protection locked="true" hidden="false"/>
    </xf>
    <xf numFmtId="164" fontId="8" fillId="7" borderId="100" xfId="21" applyFont="true" applyBorder="true" applyAlignment="true" applyProtection="false">
      <alignment horizontal="center" vertical="center" textRotation="0" wrapText="false" indent="0" shrinkToFit="false"/>
      <protection locked="true" hidden="false"/>
    </xf>
    <xf numFmtId="170" fontId="8" fillId="4" borderId="101" xfId="21" applyFont="true" applyBorder="true" applyAlignment="true" applyProtection="false">
      <alignment horizontal="center" vertical="center" textRotation="0" wrapText="false" indent="0" shrinkToFit="false"/>
      <protection locked="true" hidden="false"/>
    </xf>
    <xf numFmtId="164" fontId="9" fillId="4" borderId="41" xfId="21" applyFont="true" applyBorder="true" applyAlignment="true" applyProtection="false">
      <alignment horizontal="center" vertical="center" textRotation="0" wrapText="false" indent="0" shrinkToFit="false"/>
      <protection locked="true" hidden="false"/>
    </xf>
    <xf numFmtId="166" fontId="8" fillId="7" borderId="102" xfId="21" applyFont="true" applyBorder="true" applyAlignment="true" applyProtection="false">
      <alignment horizontal="center" vertical="center" textRotation="0" wrapText="false" indent="0" shrinkToFit="false"/>
      <protection locked="true" hidden="false"/>
    </xf>
    <xf numFmtId="166" fontId="8" fillId="4" borderId="91" xfId="21" applyFont="true" applyBorder="true" applyAlignment="true" applyProtection="false">
      <alignment horizontal="center" vertical="center" textRotation="0" wrapText="false" indent="0" shrinkToFit="false"/>
      <protection locked="true" hidden="false"/>
    </xf>
    <xf numFmtId="164" fontId="9" fillId="3" borderId="94" xfId="21" applyFont="true" applyBorder="true" applyAlignment="true" applyProtection="false">
      <alignment horizontal="center" vertical="center" textRotation="0" wrapText="false" indent="0" shrinkToFit="false"/>
      <protection locked="true" hidden="false"/>
    </xf>
    <xf numFmtId="164" fontId="8" fillId="3" borderId="100" xfId="21" applyFont="true" applyBorder="true" applyAlignment="true" applyProtection="false">
      <alignment horizontal="center" vertical="center" textRotation="0" wrapText="false" indent="0" shrinkToFit="false"/>
      <protection locked="true" hidden="false"/>
    </xf>
    <xf numFmtId="170" fontId="8" fillId="3" borderId="28" xfId="21" applyFont="true" applyBorder="true" applyAlignment="true" applyProtection="false">
      <alignment horizontal="center" vertical="center" textRotation="0" wrapText="false" indent="0" shrinkToFit="false"/>
      <protection locked="true" hidden="false"/>
    </xf>
    <xf numFmtId="164" fontId="9" fillId="3" borderId="56" xfId="21" applyFont="true" applyBorder="true" applyAlignment="true" applyProtection="false">
      <alignment horizontal="center" vertical="center" textRotation="0" wrapText="false" indent="0" shrinkToFit="false"/>
      <protection locked="true" hidden="false"/>
    </xf>
    <xf numFmtId="166" fontId="8" fillId="3" borderId="103" xfId="21" applyFont="true" applyBorder="true" applyAlignment="true" applyProtection="false">
      <alignment horizontal="center" vertical="center" textRotation="0" wrapText="false" indent="0" shrinkToFit="false"/>
      <protection locked="true" hidden="false"/>
    </xf>
    <xf numFmtId="166" fontId="8" fillId="3" borderId="33" xfId="21" applyFont="true" applyBorder="true" applyAlignment="true" applyProtection="false">
      <alignment horizontal="center" vertical="center" textRotation="0" wrapText="false" indent="0" shrinkToFit="false"/>
      <protection locked="true" hidden="false"/>
    </xf>
    <xf numFmtId="164" fontId="9" fillId="9" borderId="3" xfId="21" applyFont="true" applyBorder="true" applyAlignment="false" applyProtection="false">
      <alignment horizontal="general" vertical="bottom" textRotation="0" wrapText="false" indent="0" shrinkToFit="false"/>
      <protection locked="true" hidden="false"/>
    </xf>
    <xf numFmtId="164" fontId="8" fillId="9" borderId="4" xfId="21" applyFont="true" applyBorder="true" applyAlignment="false" applyProtection="false">
      <alignment horizontal="general" vertical="bottom" textRotation="0" wrapText="false" indent="0" shrinkToFit="false"/>
      <protection locked="true" hidden="false"/>
    </xf>
    <xf numFmtId="164" fontId="8" fillId="12" borderId="3" xfId="21" applyFont="true" applyBorder="true" applyAlignment="true" applyProtection="false">
      <alignment horizontal="general" vertical="top" textRotation="0" wrapText="false" indent="0" shrinkToFit="false"/>
      <protection locked="true" hidden="false"/>
    </xf>
    <xf numFmtId="164" fontId="8" fillId="12" borderId="4" xfId="21" applyFont="true" applyBorder="true" applyAlignment="true" applyProtection="false">
      <alignment horizontal="general" vertical="top" textRotation="0" wrapText="false" indent="0" shrinkToFit="false"/>
      <protection locked="true" hidden="false"/>
    </xf>
    <xf numFmtId="164" fontId="8" fillId="12" borderId="4" xfId="21" applyFont="true" applyBorder="true" applyAlignment="true" applyProtection="false">
      <alignment horizontal="general" vertical="top" textRotation="0" wrapText="true" indent="0" shrinkToFit="false"/>
      <protection locked="true" hidden="false"/>
    </xf>
    <xf numFmtId="164" fontId="8" fillId="12" borderId="104" xfId="21" applyFont="true" applyBorder="true" applyAlignment="true" applyProtection="false">
      <alignment horizontal="center" vertical="center" textRotation="0" wrapText="false" indent="0" shrinkToFit="false"/>
      <protection locked="true" hidden="false"/>
    </xf>
    <xf numFmtId="164" fontId="8" fillId="9" borderId="99" xfId="21" applyFont="true" applyBorder="true" applyAlignment="true" applyProtection="false">
      <alignment horizontal="center" vertical="center" textRotation="0" wrapText="false" indent="0" shrinkToFit="false"/>
      <protection locked="true" hidden="false"/>
    </xf>
    <xf numFmtId="164" fontId="8" fillId="9" borderId="10" xfId="21" applyFont="true" applyBorder="true" applyAlignment="false" applyProtection="false">
      <alignment horizontal="general" vertical="bottom" textRotation="0" wrapText="false" indent="0" shrinkToFit="false"/>
      <protection locked="true" hidden="false"/>
    </xf>
    <xf numFmtId="164" fontId="8" fillId="10" borderId="3" xfId="21" applyFont="true" applyBorder="true" applyAlignment="false" applyProtection="false">
      <alignment horizontal="general" vertical="bottom" textRotation="0" wrapText="false" indent="0" shrinkToFit="false"/>
      <protection locked="true" hidden="false"/>
    </xf>
    <xf numFmtId="164" fontId="8" fillId="10" borderId="3" xfId="21" applyFont="true" applyBorder="true" applyAlignment="true" applyProtection="false">
      <alignment horizontal="general" vertical="top" textRotation="0" wrapText="false" indent="0" shrinkToFit="false"/>
      <protection locked="true" hidden="false"/>
    </xf>
    <xf numFmtId="164" fontId="8" fillId="10" borderId="4" xfId="21" applyFont="true" applyBorder="true" applyAlignment="true" applyProtection="false">
      <alignment horizontal="general" vertical="top" textRotation="0" wrapText="false" indent="0" shrinkToFit="false"/>
      <protection locked="true" hidden="false"/>
    </xf>
    <xf numFmtId="164" fontId="8" fillId="10" borderId="4" xfId="21" applyFont="true" applyBorder="true" applyAlignment="true" applyProtection="false">
      <alignment horizontal="general" vertical="top" textRotation="0" wrapText="true" indent="0" shrinkToFit="false"/>
      <protection locked="true" hidden="false"/>
    </xf>
    <xf numFmtId="164" fontId="8" fillId="10" borderId="95" xfId="21" applyFont="true" applyBorder="true" applyAlignment="true" applyProtection="false">
      <alignment horizontal="center" vertical="center" textRotation="0" wrapText="false" indent="0" shrinkToFit="false"/>
      <protection locked="true" hidden="false"/>
    </xf>
    <xf numFmtId="164" fontId="8" fillId="10" borderId="99" xfId="21" applyFont="true" applyBorder="true" applyAlignment="true" applyProtection="false">
      <alignment horizontal="center" vertical="center" textRotation="0" wrapText="false" indent="0" shrinkToFit="false"/>
      <protection locked="true" hidden="false"/>
    </xf>
    <xf numFmtId="164" fontId="8" fillId="10" borderId="10" xfId="21" applyFont="true" applyBorder="true" applyAlignment="false" applyProtection="false">
      <alignment horizontal="general" vertical="bottom" textRotation="0" wrapText="false" indent="0" shrinkToFit="false"/>
      <protection locked="true" hidden="false"/>
    </xf>
    <xf numFmtId="164" fontId="21" fillId="0" borderId="11" xfId="21" applyFont="true" applyBorder="true" applyAlignment="true" applyProtection="false">
      <alignment horizontal="general" vertical="top" textRotation="0" wrapText="true" indent="0" shrinkToFit="false"/>
      <protection locked="true" hidden="false"/>
    </xf>
    <xf numFmtId="164" fontId="21" fillId="0" borderId="15" xfId="21" applyFont="true" applyBorder="true" applyAlignment="true" applyProtection="false">
      <alignment horizontal="general" vertical="top" textRotation="0" wrapText="true" indent="0" shrinkToFit="false"/>
      <protection locked="true" hidden="false"/>
    </xf>
    <xf numFmtId="164" fontId="9" fillId="10" borderId="94" xfId="21" applyFont="true" applyBorder="true" applyAlignment="true" applyProtection="false">
      <alignment horizontal="center" vertical="center" textRotation="0" wrapText="false" indent="0" shrinkToFit="false"/>
      <protection locked="true" hidden="false"/>
    </xf>
    <xf numFmtId="164" fontId="8" fillId="10" borderId="100" xfId="21" applyFont="true" applyBorder="true" applyAlignment="true" applyProtection="false">
      <alignment horizontal="center" vertical="center" textRotation="0" wrapText="false" indent="0" shrinkToFit="false"/>
      <protection locked="true" hidden="false"/>
    </xf>
    <xf numFmtId="170" fontId="8" fillId="10" borderId="105" xfId="21" applyFont="true" applyBorder="true" applyAlignment="true" applyProtection="false">
      <alignment horizontal="center" vertical="center" textRotation="0" wrapText="false" indent="0" shrinkToFit="false"/>
      <protection locked="true" hidden="false"/>
    </xf>
    <xf numFmtId="164" fontId="9" fillId="10" borderId="56" xfId="21" applyFont="true" applyBorder="true" applyAlignment="true" applyProtection="false">
      <alignment horizontal="center" vertical="center" textRotation="0" wrapText="false" indent="0" shrinkToFit="false"/>
      <protection locked="true" hidden="false"/>
    </xf>
    <xf numFmtId="166" fontId="8" fillId="10" borderId="106" xfId="21" applyFont="true" applyBorder="true" applyAlignment="true" applyProtection="false">
      <alignment horizontal="center" vertical="center" textRotation="0" wrapText="false" indent="0" shrinkToFit="false"/>
      <protection locked="true" hidden="false"/>
    </xf>
    <xf numFmtId="166" fontId="8" fillId="10" borderId="68" xfId="21" applyFont="true" applyBorder="true" applyAlignment="true" applyProtection="false">
      <alignment horizontal="center" vertical="center" textRotation="0" wrapText="false" indent="0" shrinkToFit="false"/>
      <protection locked="true" hidden="false"/>
    </xf>
    <xf numFmtId="164" fontId="8" fillId="10" borderId="90" xfId="21" applyFont="true" applyBorder="true" applyAlignment="true" applyProtection="false">
      <alignment horizontal="center" vertical="center" textRotation="0" wrapText="false" indent="0" shrinkToFit="false"/>
      <protection locked="true" hidden="false"/>
    </xf>
    <xf numFmtId="164" fontId="9" fillId="0" borderId="11" xfId="21" applyFont="true" applyBorder="true" applyAlignment="true" applyProtection="false">
      <alignment horizontal="general" vertical="top" textRotation="0" wrapText="true" indent="0" shrinkToFit="false"/>
      <protection locked="true" hidden="false"/>
    </xf>
    <xf numFmtId="164" fontId="9" fillId="0" borderId="15" xfId="21" applyFont="true" applyBorder="true" applyAlignment="true" applyProtection="false">
      <alignment horizontal="general" vertical="top" textRotation="0" wrapText="true" indent="0" shrinkToFit="false"/>
      <protection locked="true" hidden="false"/>
    </xf>
    <xf numFmtId="164" fontId="8" fillId="0" borderId="10" xfId="21" applyFont="true" applyBorder="true" applyAlignment="true" applyProtection="false">
      <alignment horizontal="general" vertical="top" textRotation="0" wrapText="false" indent="0" shrinkToFit="false"/>
      <protection locked="true" hidden="false"/>
    </xf>
    <xf numFmtId="164" fontId="9" fillId="0" borderId="38" xfId="21" applyFont="true" applyBorder="true" applyAlignment="true" applyProtection="false">
      <alignment horizontal="general" vertical="top" textRotation="0" wrapText="true" indent="0" shrinkToFit="false"/>
      <protection locked="true" hidden="false"/>
    </xf>
    <xf numFmtId="166" fontId="8" fillId="10" borderId="97" xfId="21" applyFont="true" applyBorder="true" applyAlignment="true" applyProtection="false">
      <alignment horizontal="center" vertical="center" textRotation="0" wrapText="false" indent="0" shrinkToFit="false"/>
      <protection locked="true" hidden="false"/>
    </xf>
    <xf numFmtId="164" fontId="8" fillId="10" borderId="22" xfId="21" applyFont="true" applyBorder="true" applyAlignment="true" applyProtection="false">
      <alignment horizontal="general" vertical="top" textRotation="0" wrapText="false" indent="0" shrinkToFit="false"/>
      <protection locked="true" hidden="false"/>
    </xf>
    <xf numFmtId="164" fontId="8" fillId="10" borderId="23" xfId="21" applyFont="true" applyBorder="true" applyAlignment="true" applyProtection="false">
      <alignment horizontal="general" vertical="top" textRotation="0" wrapText="false" indent="0" shrinkToFit="false"/>
      <protection locked="true" hidden="false"/>
    </xf>
    <xf numFmtId="164" fontId="8" fillId="10" borderId="23" xfId="21" applyFont="true" applyBorder="true" applyAlignment="true" applyProtection="false">
      <alignment horizontal="general" vertical="top" textRotation="0" wrapText="true" indent="0" shrinkToFit="false"/>
      <protection locked="true" hidden="false"/>
    </xf>
    <xf numFmtId="164" fontId="8" fillId="10" borderId="107" xfId="21" applyFont="true" applyBorder="true" applyAlignment="true" applyProtection="false">
      <alignment horizontal="center" vertical="center" textRotation="0" wrapText="false" indent="0" shrinkToFit="false"/>
      <protection locked="true" hidden="false"/>
    </xf>
    <xf numFmtId="164" fontId="8" fillId="10" borderId="108" xfId="21" applyFont="true" applyBorder="true" applyAlignment="true" applyProtection="false">
      <alignment horizontal="center" vertical="center" textRotation="0" wrapText="false" indent="0" shrinkToFit="false"/>
      <protection locked="true" hidden="false"/>
    </xf>
    <xf numFmtId="164" fontId="8" fillId="0" borderId="95" xfId="21" applyFont="true" applyBorder="true" applyAlignment="true" applyProtection="false">
      <alignment horizontal="center" vertical="center" textRotation="0" wrapText="false" indent="0" shrinkToFit="false"/>
      <protection locked="true" hidden="false"/>
    </xf>
    <xf numFmtId="164" fontId="8" fillId="10" borderId="106" xfId="21" applyFont="true" applyBorder="true" applyAlignment="true" applyProtection="false">
      <alignment horizontal="center" vertical="center" textRotation="0" wrapText="false" indent="0" shrinkToFit="false"/>
      <protection locked="true" hidden="false"/>
    </xf>
    <xf numFmtId="166" fontId="8" fillId="0" borderId="87" xfId="19" applyFont="true" applyBorder="true" applyAlignment="true" applyProtection="true">
      <alignment horizontal="center" vertical="center" textRotation="0" wrapText="false" indent="0" shrinkToFit="false"/>
      <protection locked="true" hidden="false"/>
    </xf>
    <xf numFmtId="164" fontId="8" fillId="2" borderId="93" xfId="21" applyFont="true" applyBorder="true" applyAlignment="true" applyProtection="false">
      <alignment horizontal="center" vertical="center" textRotation="0" wrapText="false" indent="0" shrinkToFit="false"/>
      <protection locked="true" hidden="false"/>
    </xf>
    <xf numFmtId="164" fontId="8" fillId="0" borderId="60" xfId="21" applyFont="true" applyBorder="true" applyAlignment="true" applyProtection="false">
      <alignment horizontal="general" vertical="top" textRotation="0" wrapText="false" indent="0" shrinkToFit="false"/>
      <protection locked="true" hidden="false"/>
    </xf>
    <xf numFmtId="166" fontId="8" fillId="10" borderId="93" xfId="21" applyFont="true" applyBorder="true" applyAlignment="true" applyProtection="false">
      <alignment horizontal="center" vertical="center" textRotation="0" wrapText="false" indent="0" shrinkToFit="false"/>
      <protection locked="true" hidden="false"/>
    </xf>
    <xf numFmtId="166" fontId="8" fillId="10" borderId="40" xfId="21" applyFont="true" applyBorder="true" applyAlignment="true" applyProtection="false">
      <alignment horizontal="center" vertical="center" textRotation="0" wrapText="false" indent="0" shrinkToFit="false"/>
      <protection locked="true" hidden="false"/>
    </xf>
    <xf numFmtId="164" fontId="9" fillId="9" borderId="94" xfId="21" applyFont="true" applyBorder="true" applyAlignment="true" applyProtection="false">
      <alignment horizontal="center" vertical="center" textRotation="0" wrapText="false" indent="0" shrinkToFit="false"/>
      <protection locked="true" hidden="false"/>
    </xf>
    <xf numFmtId="164" fontId="8" fillId="9" borderId="100" xfId="21" applyFont="true" applyBorder="true" applyAlignment="true" applyProtection="false">
      <alignment horizontal="center" vertical="center" textRotation="0" wrapText="false" indent="0" shrinkToFit="false"/>
      <protection locked="true" hidden="false"/>
    </xf>
    <xf numFmtId="170" fontId="8" fillId="18" borderId="45" xfId="21" applyFont="true" applyBorder="true" applyAlignment="true" applyProtection="false">
      <alignment horizontal="center" vertical="center" textRotation="0" wrapText="false" indent="0" shrinkToFit="false"/>
      <protection locked="true" hidden="false"/>
    </xf>
    <xf numFmtId="164" fontId="9" fillId="9" borderId="56" xfId="21" applyFont="true" applyBorder="true" applyAlignment="true" applyProtection="false">
      <alignment horizontal="center" vertical="center" textRotation="0" wrapText="false" indent="0" shrinkToFit="false"/>
      <protection locked="true" hidden="false"/>
    </xf>
    <xf numFmtId="166" fontId="8" fillId="9" borderId="97" xfId="21" applyFont="true" applyBorder="true" applyAlignment="true" applyProtection="false">
      <alignment horizontal="center" vertical="center" textRotation="0" wrapText="false" indent="0" shrinkToFit="false"/>
      <protection locked="true" hidden="false"/>
    </xf>
    <xf numFmtId="166" fontId="8" fillId="18" borderId="68" xfId="21" applyFont="true" applyBorder="true" applyAlignment="true" applyProtection="false">
      <alignment horizontal="center" vertical="center" textRotation="0" wrapText="false" indent="0" shrinkToFit="false"/>
      <protection locked="true" hidden="false"/>
    </xf>
    <xf numFmtId="164" fontId="9" fillId="11" borderId="10" xfId="21" applyFont="true" applyBorder="true" applyAlignment="false" applyProtection="false">
      <alignment horizontal="general" vertical="bottom" textRotation="0" wrapText="false" indent="0" shrinkToFit="false"/>
      <protection locked="true" hidden="false"/>
    </xf>
    <xf numFmtId="164" fontId="8" fillId="11" borderId="26" xfId="21" applyFont="true" applyBorder="true" applyAlignment="false" applyProtection="false">
      <alignment horizontal="general" vertical="bottom" textRotation="0" wrapText="false" indent="0" shrinkToFit="false"/>
      <protection locked="true" hidden="false"/>
    </xf>
    <xf numFmtId="164" fontId="8" fillId="11" borderId="22" xfId="21" applyFont="true" applyBorder="true" applyAlignment="true" applyProtection="false">
      <alignment horizontal="general" vertical="top" textRotation="0" wrapText="false" indent="0" shrinkToFit="false"/>
      <protection locked="true" hidden="false"/>
    </xf>
    <xf numFmtId="164" fontId="8" fillId="11" borderId="23" xfId="21" applyFont="true" applyBorder="true" applyAlignment="true" applyProtection="false">
      <alignment horizontal="general" vertical="top" textRotation="0" wrapText="false" indent="0" shrinkToFit="false"/>
      <protection locked="true" hidden="false"/>
    </xf>
    <xf numFmtId="164" fontId="8" fillId="11" borderId="23" xfId="21" applyFont="true" applyBorder="true" applyAlignment="true" applyProtection="false">
      <alignment horizontal="general" vertical="top" textRotation="0" wrapText="true" indent="0" shrinkToFit="false"/>
      <protection locked="true" hidden="false"/>
    </xf>
    <xf numFmtId="164" fontId="8" fillId="11" borderId="106" xfId="21" applyFont="true" applyBorder="true" applyAlignment="true" applyProtection="false">
      <alignment horizontal="center" vertical="center" textRotation="0" wrapText="false" indent="0" shrinkToFit="false"/>
      <protection locked="true" hidden="false"/>
    </xf>
    <xf numFmtId="164" fontId="8" fillId="11" borderId="108" xfId="21" applyFont="true" applyBorder="true" applyAlignment="true" applyProtection="false">
      <alignment horizontal="center" vertical="center" textRotation="0" wrapText="false" indent="0" shrinkToFit="false"/>
      <protection locked="true" hidden="false"/>
    </xf>
    <xf numFmtId="164" fontId="8" fillId="11" borderId="64" xfId="21" applyFont="true" applyBorder="true" applyAlignment="false" applyProtection="false">
      <alignment horizontal="general" vertical="bottom" textRotation="0" wrapText="false" indent="0" shrinkToFit="false"/>
      <protection locked="true" hidden="false"/>
    </xf>
    <xf numFmtId="164" fontId="8" fillId="11" borderId="66" xfId="21" applyFont="true" applyBorder="true" applyAlignment="false" applyProtection="false">
      <alignment horizontal="general" vertical="bottom" textRotation="0" wrapText="false" indent="0" shrinkToFit="false"/>
      <protection locked="true" hidden="false"/>
    </xf>
    <xf numFmtId="164" fontId="9" fillId="11" borderId="94" xfId="21" applyFont="true" applyBorder="true" applyAlignment="true" applyProtection="false">
      <alignment horizontal="center" vertical="center" textRotation="0" wrapText="false" indent="0" shrinkToFit="false"/>
      <protection locked="true" hidden="false"/>
    </xf>
    <xf numFmtId="164" fontId="8" fillId="11" borderId="100" xfId="21" applyFont="true" applyBorder="true" applyAlignment="true" applyProtection="false">
      <alignment horizontal="center" vertical="center" textRotation="0" wrapText="false" indent="0" shrinkToFit="false"/>
      <protection locked="true" hidden="false"/>
    </xf>
    <xf numFmtId="170" fontId="8" fillId="11" borderId="105" xfId="21" applyFont="true" applyBorder="true" applyAlignment="true" applyProtection="false">
      <alignment horizontal="center" vertical="center" textRotation="0" wrapText="false" indent="0" shrinkToFit="false"/>
      <protection locked="true" hidden="false"/>
    </xf>
    <xf numFmtId="164" fontId="9" fillId="11" borderId="56" xfId="21" applyFont="true" applyBorder="true" applyAlignment="true" applyProtection="false">
      <alignment horizontal="center" vertical="center" textRotation="0" wrapText="false" indent="0" shrinkToFit="false"/>
      <protection locked="true" hidden="false"/>
    </xf>
    <xf numFmtId="166" fontId="8" fillId="11" borderId="88" xfId="21" applyFont="true" applyBorder="true" applyAlignment="true" applyProtection="false">
      <alignment horizontal="center" vertical="center" textRotation="0" wrapText="false" indent="0" shrinkToFit="false"/>
      <protection locked="true" hidden="false"/>
    </xf>
    <xf numFmtId="166" fontId="8" fillId="11" borderId="33" xfId="21" applyFont="true" applyBorder="true" applyAlignment="true" applyProtection="false">
      <alignment horizontal="center" vertical="center" textRotation="0" wrapText="false" indent="0" shrinkToFit="false"/>
      <protection locked="true" hidden="false"/>
    </xf>
    <xf numFmtId="164" fontId="0" fillId="8" borderId="1" xfId="0" applyFont="true" applyBorder="true" applyAlignment="false" applyProtection="false">
      <alignment horizontal="general" vertical="center" textRotation="0" wrapText="false" indent="0" shrinkToFit="false"/>
      <protection locked="true" hidden="false"/>
    </xf>
    <xf numFmtId="164" fontId="22" fillId="8" borderId="1" xfId="0" applyFont="true" applyBorder="true" applyAlignment="false" applyProtection="false">
      <alignment horizontal="general" vertical="center" textRotation="0" wrapText="false" indent="0" shrinkToFit="false"/>
      <protection locked="true" hidden="false"/>
    </xf>
    <xf numFmtId="164" fontId="22" fillId="0" borderId="1" xfId="0" applyFont="true" applyBorder="true" applyAlignment="true" applyProtection="false">
      <alignment horizontal="general" vertical="center" textRotation="0" wrapText="true" indent="0" shrinkToFit="false"/>
      <protection locked="true" hidden="false"/>
    </xf>
  </cellXfs>
  <cellStyles count="45">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標準 2" xfId="21" builtinId="53" customBuiltin="true"/>
    <cellStyle name="標準 2 2" xfId="22" builtinId="53" customBuiltin="true"/>
    <cellStyle name="標準 2 3" xfId="23" builtinId="53" customBuiltin="true"/>
    <cellStyle name="標準 2 3 2" xfId="24" builtinId="53" customBuiltin="true"/>
    <cellStyle name="標準 2 3 3" xfId="25" builtinId="53" customBuiltin="true"/>
    <cellStyle name="標準 2 4" xfId="26" builtinId="53" customBuiltin="true"/>
    <cellStyle name="標準 2 4 2" xfId="27" builtinId="53" customBuiltin="true"/>
    <cellStyle name="標準 2 5" xfId="28" builtinId="53" customBuiltin="true"/>
    <cellStyle name="標準 2 6" xfId="29" builtinId="53" customBuiltin="true"/>
    <cellStyle name="標準 3" xfId="30" builtinId="53" customBuiltin="true"/>
    <cellStyle name="標準 3 2" xfId="31" builtinId="53" customBuiltin="true"/>
    <cellStyle name="標準 3 2 2" xfId="32" builtinId="53" customBuiltin="true"/>
    <cellStyle name="標準 3 2 3" xfId="33" builtinId="53" customBuiltin="true"/>
    <cellStyle name="標準 3 3" xfId="34" builtinId="53" customBuiltin="true"/>
    <cellStyle name="標準 3 3 2" xfId="35" builtinId="53" customBuiltin="true"/>
    <cellStyle name="標準 3 4" xfId="36" builtinId="53" customBuiltin="true"/>
    <cellStyle name="標準 4" xfId="37" builtinId="53" customBuiltin="true"/>
    <cellStyle name="標準 4 2" xfId="38" builtinId="53" customBuiltin="true"/>
    <cellStyle name="標準 4 2 2" xfId="39" builtinId="53" customBuiltin="true"/>
    <cellStyle name="標準 4 2 2 2" xfId="40" builtinId="53" customBuiltin="true"/>
    <cellStyle name="標準 4 2 3" xfId="41" builtinId="53" customBuiltin="true"/>
    <cellStyle name="標準 4 2 4" xfId="42" builtinId="53" customBuiltin="true"/>
    <cellStyle name="標準 4 3" xfId="43" builtinId="53" customBuiltin="true"/>
    <cellStyle name="標準 4 3 2" xfId="44" builtinId="53" customBuiltin="true"/>
    <cellStyle name="標準 4 3 2 2" xfId="45" builtinId="53" customBuiltin="true"/>
    <cellStyle name="標準 4 3 3" xfId="46" builtinId="53" customBuiltin="true"/>
    <cellStyle name="標準 4 3 4" xfId="47" builtinId="53" customBuiltin="true"/>
    <cellStyle name="標準 4 4" xfId="48" builtinId="53" customBuiltin="true"/>
    <cellStyle name="標準 4 4 2" xfId="49" builtinId="53" customBuiltin="true"/>
    <cellStyle name="標準 4 5" xfId="50" builtinId="53" customBuiltin="true"/>
    <cellStyle name="標準 4 6" xfId="51" builtinId="53" customBuiltin="true"/>
    <cellStyle name="標準 5" xfId="52" builtinId="53" customBuiltin="true"/>
    <cellStyle name="標準 5 2" xfId="53" builtinId="53" customBuiltin="true"/>
    <cellStyle name="標準 5 2 2" xfId="54" builtinId="53" customBuiltin="true"/>
    <cellStyle name="標準 5 3" xfId="55" builtinId="53" customBuiltin="true"/>
    <cellStyle name="標準 5 4" xfId="56" builtinId="53" customBuiltin="true"/>
    <cellStyle name="標準 6" xfId="57" builtinId="53" customBuiltin="true"/>
    <cellStyle name="標準 7" xfId="58" builtinId="53" customBuiltin="true"/>
  </cellStyles>
  <dxfs count="4">
    <dxf>
      <font>
        <name val="ＭＳ Ｐゴシック"/>
        <family val="2"/>
        <color rgb="FF000000"/>
      </font>
      <fill>
        <patternFill>
          <bgColor rgb="FFD99694"/>
        </patternFill>
      </fill>
    </dxf>
    <dxf>
      <font>
        <name val="ＭＳ Ｐゴシック"/>
        <family val="2"/>
        <color rgb="FF000000"/>
      </font>
      <fill>
        <patternFill>
          <bgColor rgb="FF95B3D7"/>
        </patternFill>
      </fill>
    </dxf>
    <dxf>
      <font>
        <name val="ＭＳ Ｐゴシック"/>
        <family val="2"/>
        <color rgb="FF000000"/>
      </font>
      <fill>
        <patternFill>
          <bgColor rgb="FFC3D69B"/>
        </patternFill>
      </fill>
    </dxf>
    <dxf>
      <font>
        <name val="ＭＳ Ｐゴシック"/>
        <family val="2"/>
        <color rgb="FF000000"/>
      </font>
      <alignment horizontal="general" vertical="center" textRotation="0" wrapText="false" indent="0" shrinkToFit="false"/>
    </dxf>
  </dxfs>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3D69B"/>
      <rgbColor rgb="FF878787"/>
      <rgbColor rgb="FF95B3D7"/>
      <rgbColor rgb="FFBE4B48"/>
      <rgbColor rgb="FFFDEADA"/>
      <rgbColor rgb="FFCCECFF"/>
      <rgbColor rgb="FF660066"/>
      <rgbColor rgb="FFD99694"/>
      <rgbColor rgb="FF0066CC"/>
      <rgbColor rgb="FFC6D9F1"/>
      <rgbColor rgb="FF000080"/>
      <rgbColor rgb="FFFF00FF"/>
      <rgbColor rgb="FFFFFF66"/>
      <rgbColor rgb="FF00FFFF"/>
      <rgbColor rgb="FF800080"/>
      <rgbColor rgb="FF800000"/>
      <rgbColor rgb="FF008080"/>
      <rgbColor rgb="FF0000FF"/>
      <rgbColor rgb="FF00CCFF"/>
      <rgbColor rgb="FFDBEEF4"/>
      <rgbColor rgb="FFCCFFCC"/>
      <rgbColor rgb="FFFFFF99"/>
      <rgbColor rgb="FF8EB4E3"/>
      <rgbColor rgb="FFE6E0EC"/>
      <rgbColor rgb="FFB7DEE8"/>
      <rgbColor rgb="FFF2DCDB"/>
      <rgbColor rgb="FF3366FF"/>
      <rgbColor rgb="FF33CCCC"/>
      <rgbColor rgb="FFDBEEF3"/>
      <rgbColor rgb="FFD7E4BD"/>
      <rgbColor rgb="FFFDE9D9"/>
      <rgbColor rgb="FFFF6600"/>
      <rgbColor rgb="FF4A7EBB"/>
      <rgbColor rgb="FFDCE6F2"/>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254950370333048"/>
          <c:y val="0.130468447541618"/>
          <c:w val="0.46732503652945"/>
          <c:h val="0.756678281068525"/>
        </c:manualLayout>
      </c:layout>
      <c:radarChart>
        <c:radarStyle val="marker"/>
        <c:ser>
          <c:idx val="0"/>
          <c:order val="0"/>
          <c:tx>
            <c:strRef>
              <c:f>'2.レーダーチャート'!$D$7</c:f>
              <c:strCache>
                <c:ptCount val="1"/>
                <c:pt idx="0">
                  <c:v>山陽小野田市地域包括支援センター</c:v>
                </c:pt>
              </c:strCache>
            </c:strRef>
          </c:tx>
          <c:spPr>
            <a:solidFill>
              <a:srgbClr val="4a7ebb"/>
            </a:solidFill>
            <a:ln w="28440">
              <a:solidFill>
                <a:srgbClr val="4a7ebb"/>
              </a:solidFill>
              <a:round/>
            </a:ln>
          </c:spPr>
          <c:marker>
            <c:symbol val="none"/>
          </c:marker>
          <c:dLbls>
            <c:showLegendKey val="0"/>
            <c:showVal val="0"/>
            <c:showCatName val="0"/>
            <c:showSerName val="0"/>
            <c:showPercent val="0"/>
            <c:showLeaderLines val="0"/>
          </c:dLbls>
          <c:cat>
            <c:strRef>
              <c:f>'2.レーダーチャート'!$C$8:$C$14</c:f>
              <c:strCache>
                <c:ptCount val="7"/>
                <c:pt idx="0">
                  <c:v>1   組織運営体制等</c:v>
                </c:pt>
                <c:pt idx="1">
                  <c:v>2-(1) 総合相談支援</c:v>
                </c:pt>
                <c:pt idx="2">
                  <c:v>2-(2) 権利擁護</c:v>
                </c:pt>
                <c:pt idx="3">
                  <c:v>2-(3) 包括的・継続的ケアマネジメント支援</c:v>
                </c:pt>
                <c:pt idx="4">
                  <c:v>2-(4)　地域ケア会議</c:v>
                </c:pt>
                <c:pt idx="5">
                  <c:v>2-(5)　介護予防ケアマネジメント・介護予防支援</c:v>
                </c:pt>
                <c:pt idx="6">
                  <c:v>3　事業間連携（社会保障充実分事業）</c:v>
                </c:pt>
              </c:strCache>
            </c:strRef>
          </c:cat>
          <c:val>
            <c:numRef>
              <c:f>'2.レーダーチャート'!$D$8:$D$14</c:f>
              <c:numCache>
                <c:formatCode>General</c:formatCode>
                <c:ptCount val="7"/>
                <c:pt idx="0">
                  <c:v>0.894736842105263</c:v>
                </c:pt>
                <c:pt idx="1">
                  <c:v>0.833333333333333</c:v>
                </c:pt>
                <c:pt idx="2">
                  <c:v>1</c:v>
                </c:pt>
                <c:pt idx="3">
                  <c:v>1</c:v>
                </c:pt>
                <c:pt idx="4">
                  <c:v>1</c:v>
                </c:pt>
                <c:pt idx="5">
                  <c:v>1</c:v>
                </c:pt>
                <c:pt idx="6">
                  <c:v>1</c:v>
                </c:pt>
              </c:numCache>
            </c:numRef>
          </c:val>
        </c:ser>
        <c:ser>
          <c:idx val="1"/>
          <c:order val="1"/>
          <c:tx>
            <c:strRef>
              <c:f>'2.レーダーチャート'!$E$7</c:f>
              <c:strCache>
                <c:ptCount val="1"/>
                <c:pt idx="0">
                  <c:v>R4年度調査
全国（センター）</c:v>
                </c:pt>
              </c:strCache>
            </c:strRef>
          </c:tx>
          <c:spPr>
            <a:solidFill>
              <a:srgbClr val="be4b48"/>
            </a:solidFill>
            <a:ln w="28440">
              <a:solidFill>
                <a:srgbClr val="be4b48"/>
              </a:solidFill>
              <a:round/>
            </a:ln>
          </c:spPr>
          <c:marker>
            <c:symbol val="none"/>
          </c:marker>
          <c:dLbls>
            <c:showLegendKey val="0"/>
            <c:showVal val="0"/>
            <c:showCatName val="0"/>
            <c:showSerName val="0"/>
            <c:showPercent val="0"/>
            <c:showLeaderLines val="0"/>
          </c:dLbls>
          <c:cat>
            <c:strRef>
              <c:f>'2.レーダーチャート'!$C$8:$C$14</c:f>
              <c:strCache>
                <c:ptCount val="7"/>
                <c:pt idx="0">
                  <c:v>1   組織運営体制等</c:v>
                </c:pt>
                <c:pt idx="1">
                  <c:v>2-(1) 総合相談支援</c:v>
                </c:pt>
                <c:pt idx="2">
                  <c:v>2-(2) 権利擁護</c:v>
                </c:pt>
                <c:pt idx="3">
                  <c:v>2-(3) 包括的・継続的ケアマネジメント支援</c:v>
                </c:pt>
                <c:pt idx="4">
                  <c:v>2-(4)　地域ケア会議</c:v>
                </c:pt>
                <c:pt idx="5">
                  <c:v>2-(5)　介護予防ケアマネジメント・介護予防支援</c:v>
                </c:pt>
                <c:pt idx="6">
                  <c:v>3　事業間連携（社会保障充実分事業）</c:v>
                </c:pt>
              </c:strCache>
            </c:strRef>
          </c:cat>
          <c:val>
            <c:numRef>
              <c:f>'2.レーダーチャート'!$E$8:$E$14</c:f>
              <c:numCache>
                <c:formatCode>General</c:formatCode>
                <c:ptCount val="7"/>
                <c:pt idx="0">
                  <c:v>0.896</c:v>
                </c:pt>
                <c:pt idx="1">
                  <c:v>0.915</c:v>
                </c:pt>
                <c:pt idx="2">
                  <c:v>0.91</c:v>
                </c:pt>
                <c:pt idx="3">
                  <c:v>0.82</c:v>
                </c:pt>
                <c:pt idx="4">
                  <c:v>0.84</c:v>
                </c:pt>
                <c:pt idx="5">
                  <c:v>0.832</c:v>
                </c:pt>
                <c:pt idx="6">
                  <c:v>0.869</c:v>
                </c:pt>
              </c:numCache>
            </c:numRef>
          </c:val>
        </c:ser>
        <c:axId val="49834082"/>
        <c:axId val="32689199"/>
      </c:radarChart>
      <c:catAx>
        <c:axId val="49834082"/>
        <c:scaling>
          <c:orientation val="maxMin"/>
        </c:scaling>
        <c:delete val="0"/>
        <c:axPos val="b"/>
        <c:majorGridlines>
          <c:spPr>
            <a:ln w="9360">
              <a:solidFill>
                <a:srgbClr val="878787"/>
              </a:solidFill>
              <a:round/>
            </a:ln>
          </c:spPr>
        </c:majorGridlines>
        <c:numFmt formatCode="General" sourceLinked="1"/>
        <c:majorTickMark val="out"/>
        <c:minorTickMark val="none"/>
        <c:tickLblPos val="nextTo"/>
        <c:spPr>
          <a:ln w="9360">
            <a:noFill/>
          </a:ln>
        </c:spPr>
        <c:txPr>
          <a:bodyPr/>
          <a:p>
            <a:pPr>
              <a:defRPr b="0" sz="900" spc="-1" strike="noStrike">
                <a:solidFill>
                  <a:srgbClr val="000000"/>
                </a:solidFill>
                <a:uFill>
                  <a:solidFill>
                    <a:srgbClr val="ffffff"/>
                  </a:solidFill>
                </a:uFill>
                <a:latin typeface="MS UI Gothic"/>
                <a:ea typeface="MS UI Gothic"/>
              </a:defRPr>
            </a:pPr>
          </a:p>
        </c:txPr>
        <c:crossAx val="32689199"/>
        <c:crosses val="autoZero"/>
        <c:auto val="1"/>
        <c:lblAlgn val="ctr"/>
        <c:lblOffset val="100"/>
      </c:catAx>
      <c:valAx>
        <c:axId val="32689199"/>
        <c:scaling>
          <c:orientation val="minMax"/>
          <c:max val="1"/>
        </c:scaling>
        <c:delete val="0"/>
        <c:axPos val="l"/>
        <c:majorGridlines>
          <c:spPr>
            <a:ln w="9360">
              <a:solidFill>
                <a:srgbClr val="878787"/>
              </a:solidFill>
              <a:round/>
            </a:ln>
          </c:spPr>
        </c:majorGridlines>
        <c:numFmt formatCode="0.0%" sourceLinked="0"/>
        <c:majorTickMark val="cross"/>
        <c:minorTickMark val="none"/>
        <c:tickLblPos val="nextTo"/>
        <c:spPr>
          <a:ln w="9360">
            <a:solidFill>
              <a:srgbClr val="878787"/>
            </a:solidFill>
            <a:round/>
          </a:ln>
        </c:spPr>
        <c:txPr>
          <a:bodyPr/>
          <a:p>
            <a:pPr>
              <a:defRPr b="0" sz="1000" spc="-1" strike="noStrike">
                <a:solidFill>
                  <a:srgbClr val="000000"/>
                </a:solidFill>
                <a:uFill>
                  <a:solidFill>
                    <a:srgbClr val="ffffff"/>
                  </a:solidFill>
                </a:uFill>
                <a:latin typeface="MS UI Gothic"/>
                <a:ea typeface="MS UI Gothic"/>
              </a:defRPr>
            </a:pPr>
          </a:p>
        </c:txPr>
        <c:crossAx val="49834082"/>
        <c:crosses val="autoZero"/>
        <c:crossBetween val="midCat"/>
      </c:valAx>
      <c:spPr>
        <a:solidFill>
          <a:srgbClr val="ffffff"/>
        </a:solidFill>
        <a:ln>
          <a:noFill/>
        </a:ln>
      </c:spPr>
    </c:plotArea>
    <c:legend>
      <c:layout>
        <c:manualLayout>
          <c:xMode val="edge"/>
          <c:yMode val="edge"/>
          <c:x val="0.776691691439512"/>
          <c:y val="0.846593108788231"/>
        </c:manualLayout>
      </c:layout>
      <c:spPr>
        <a:noFill/>
        <a:ln>
          <a:noFill/>
        </a:ln>
      </c:sp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21960</xdr:colOff>
      <xdr:row>16</xdr:row>
      <xdr:rowOff>26640</xdr:rowOff>
    </xdr:from>
    <xdr:to>
      <xdr:col>4</xdr:col>
      <xdr:colOff>823680</xdr:colOff>
      <xdr:row>38</xdr:row>
      <xdr:rowOff>57600</xdr:rowOff>
    </xdr:to>
    <xdr:graphicFrame>
      <xdr:nvGraphicFramePr>
        <xdr:cNvPr id="0" name="グラフ 1"/>
        <xdr:cNvGraphicFramePr/>
      </xdr:nvGraphicFramePr>
      <xdr:xfrm>
        <a:off x="402840" y="4366080"/>
        <a:ext cx="7145280" cy="3719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305640</xdr:colOff>
      <xdr:row>4</xdr:row>
      <xdr:rowOff>637920</xdr:rowOff>
    </xdr:from>
    <xdr:to>
      <xdr:col>4</xdr:col>
      <xdr:colOff>381600</xdr:colOff>
      <xdr:row>4</xdr:row>
      <xdr:rowOff>2689200</xdr:rowOff>
    </xdr:to>
    <xdr:pic>
      <xdr:nvPicPr>
        <xdr:cNvPr id="1" name="図 2" descr=""/>
        <xdr:cNvPicPr/>
      </xdr:nvPicPr>
      <xdr:blipFill>
        <a:blip r:embed="rId1"/>
        <a:srcRect l="54578" t="27069" r="25108" b="41647"/>
        <a:stretch/>
      </xdr:blipFill>
      <xdr:spPr>
        <a:xfrm>
          <a:off x="695880" y="4200120"/>
          <a:ext cx="3914640" cy="2051280"/>
        </a:xfrm>
        <a:prstGeom prst="rect">
          <a:avLst/>
        </a:prstGeom>
        <a:ln>
          <a:noFill/>
        </a:ln>
      </xdr:spPr>
    </xdr:pic>
    <xdr:clientData/>
  </xdr:twoCellAnchor>
  <xdr:twoCellAnchor editAs="oneCell">
    <xdr:from>
      <xdr:col>3</xdr:col>
      <xdr:colOff>151920</xdr:colOff>
      <xdr:row>4</xdr:row>
      <xdr:rowOff>819000</xdr:rowOff>
    </xdr:from>
    <xdr:to>
      <xdr:col>3</xdr:col>
      <xdr:colOff>1449000</xdr:colOff>
      <xdr:row>4</xdr:row>
      <xdr:rowOff>1072080</xdr:rowOff>
    </xdr:to>
    <xdr:sp>
      <xdr:nvSpPr>
        <xdr:cNvPr id="2" name="CustomShape 1"/>
        <xdr:cNvSpPr/>
      </xdr:nvSpPr>
      <xdr:spPr>
        <a:xfrm>
          <a:off x="1637640" y="4381200"/>
          <a:ext cx="1297080" cy="253080"/>
        </a:xfrm>
        <a:prstGeom prst="borderCallout2">
          <a:avLst>
            <a:gd name="adj1" fmla="val 18750"/>
            <a:gd name="adj2" fmla="val -8333"/>
            <a:gd name="adj3" fmla="val 18750"/>
            <a:gd name="adj4" fmla="val -16667"/>
            <a:gd name="adj5" fmla="val 109189"/>
            <a:gd name="adj6" fmla="val -66380"/>
          </a:avLst>
        </a:prstGeom>
        <a:solidFill>
          <a:srgbClr val="d99694"/>
        </a:solidFill>
        <a:ln w="12600">
          <a:solidFill>
            <a:srgbClr val="000000"/>
          </a:solidFill>
          <a:round/>
        </a:ln>
      </xdr:spPr>
      <xdr:style>
        <a:lnRef idx="0"/>
        <a:fillRef idx="0"/>
        <a:effectRef idx="0"/>
        <a:fontRef idx="minor"/>
      </xdr:style>
      <xdr:txBody>
        <a:bodyPr wrap="none" lIns="90000" rIns="90000" tIns="45000" bIns="45000"/>
        <a:p>
          <a:r>
            <a:rPr b="0" lang="en-US" sz="1100" spc="-1" strike="noStrike">
              <a:solidFill>
                <a:srgbClr val="000000"/>
              </a:solidFill>
              <a:uFill>
                <a:solidFill>
                  <a:srgbClr val="ffffff"/>
                </a:solidFill>
              </a:uFill>
              <a:latin typeface="Meiryo UI"/>
              <a:ea typeface="Meiryo UI"/>
            </a:rPr>
            <a:t>「値」にチェック</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
<Relationship Id="rId1"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1:10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9"/>
  <cols>
    <col collapsed="false" hidden="false" max="2" min="1" style="1" width="1.92712550607287"/>
    <col collapsed="false" hidden="false" max="3" min="3" style="2" width="2.67611336032389"/>
    <col collapsed="false" hidden="false" max="4" min="4" style="2" width="4.39271255060729"/>
    <col collapsed="false" hidden="false" max="5" min="5" style="3" width="24.4251012145749"/>
    <col collapsed="false" hidden="false" max="6" min="6" style="4" width="4.82186234817814"/>
    <col collapsed="false" hidden="false" max="7" min="7" style="5" width="4.39271255060729"/>
    <col collapsed="false" hidden="false" max="8" min="8" style="2" width="2.25101214574899"/>
    <col collapsed="false" hidden="false" max="9" min="9" style="2" width="4.39271255060729"/>
    <col collapsed="false" hidden="false" max="10" min="10" style="3" width="24.4251012145749"/>
    <col collapsed="false" hidden="false" max="11" min="11" style="4" width="4.82186234817814"/>
    <col collapsed="false" hidden="false" max="12" min="12" style="5" width="4.82186234817814"/>
    <col collapsed="false" hidden="false" max="13" min="13" style="1" width="3.64372469635628"/>
    <col collapsed="false" hidden="false" max="1025" min="14" style="1" width="9"/>
  </cols>
  <sheetData>
    <row r="1" customFormat="false" ht="9" hidden="false" customHeight="false" outlineLevel="0" collapsed="false">
      <c r="A1" s="0"/>
      <c r="B1" s="0"/>
      <c r="C1" s="0"/>
      <c r="D1" s="0"/>
      <c r="E1" s="0"/>
      <c r="F1" s="0"/>
      <c r="G1" s="0"/>
      <c r="H1" s="0"/>
      <c r="I1" s="0"/>
      <c r="J1" s="0"/>
      <c r="K1" s="6" t="s">
        <v>0</v>
      </c>
      <c r="L1" s="6"/>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7.4" hidden="false" customHeight="true" outlineLevel="0" collapsed="false">
      <c r="A2" s="0"/>
      <c r="B2" s="7" t="s">
        <v>1</v>
      </c>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7.8" hidden="true" customHeight="true" outlineLevel="0" collapsed="false">
      <c r="A3" s="0"/>
      <c r="B3" s="8" t="s">
        <v>2</v>
      </c>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95.75" hidden="false" customHeight="true" outlineLevel="0" collapsed="false">
      <c r="A4" s="0"/>
      <c r="B4" s="9" t="s">
        <v>3</v>
      </c>
      <c r="C4" s="9"/>
      <c r="D4" s="9"/>
      <c r="E4" s="9"/>
      <c r="F4" s="9"/>
      <c r="G4" s="9"/>
      <c r="H4" s="9"/>
      <c r="I4" s="9"/>
      <c r="J4" s="9"/>
      <c r="K4" s="9"/>
      <c r="L4" s="9"/>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0"/>
      <c r="B5" s="0"/>
      <c r="C5" s="0"/>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0"/>
      <c r="B6" s="0"/>
      <c r="C6" s="0"/>
      <c r="D6" s="10"/>
      <c r="E6" s="0"/>
      <c r="F6" s="0"/>
      <c r="G6" s="0"/>
      <c r="H6" s="0"/>
      <c r="I6" s="0"/>
      <c r="J6" s="0"/>
      <c r="K6" s="11" t="s">
        <v>4</v>
      </c>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8" hidden="false" customHeight="true" outlineLevel="0" collapsed="false">
      <c r="A7" s="0"/>
      <c r="B7" s="0"/>
      <c r="C7" s="0"/>
      <c r="D7" s="0"/>
      <c r="E7" s="0"/>
      <c r="F7" s="0"/>
      <c r="G7" s="0"/>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s="20" customFormat="true" ht="33.75" hidden="false" customHeight="true" outlineLevel="0" collapsed="false">
      <c r="A8" s="12"/>
      <c r="B8" s="13"/>
      <c r="C8" s="14"/>
      <c r="D8" s="15" t="s">
        <v>5</v>
      </c>
      <c r="E8" s="15"/>
      <c r="F8" s="16" t="s">
        <v>6</v>
      </c>
      <c r="G8" s="17" t="s">
        <v>7</v>
      </c>
      <c r="H8" s="18" t="s">
        <v>8</v>
      </c>
      <c r="I8" s="18"/>
      <c r="J8" s="18"/>
      <c r="K8" s="16" t="s">
        <v>6</v>
      </c>
      <c r="L8" s="19" t="s">
        <v>7</v>
      </c>
    </row>
    <row r="9" customFormat="false" ht="9.6" hidden="false" customHeight="false" outlineLevel="0" collapsed="false">
      <c r="A9" s="21" t="s">
        <v>9</v>
      </c>
      <c r="B9" s="22"/>
      <c r="C9" s="23"/>
      <c r="D9" s="22"/>
      <c r="E9" s="22"/>
      <c r="F9" s="22"/>
      <c r="G9" s="22"/>
      <c r="H9" s="24"/>
      <c r="I9" s="22"/>
      <c r="J9" s="22"/>
      <c r="K9" s="22"/>
      <c r="L9" s="25"/>
    </row>
    <row r="10" customFormat="false" ht="9" hidden="false" customHeight="false" outlineLevel="0" collapsed="false">
      <c r="A10" s="26"/>
      <c r="B10" s="27" t="s">
        <v>10</v>
      </c>
      <c r="C10" s="28"/>
      <c r="D10" s="28"/>
      <c r="E10" s="29"/>
      <c r="F10" s="30"/>
      <c r="G10" s="30"/>
      <c r="H10" s="31"/>
      <c r="I10" s="28"/>
      <c r="J10" s="29"/>
      <c r="K10" s="30"/>
      <c r="L10" s="32"/>
    </row>
    <row r="11" customFormat="false" ht="27.75" hidden="false" customHeight="true" outlineLevel="0" collapsed="false">
      <c r="A11" s="26"/>
      <c r="B11" s="33"/>
      <c r="C11" s="34" t="n">
        <v>1</v>
      </c>
      <c r="D11" s="35" t="s">
        <v>11</v>
      </c>
      <c r="E11" s="36" t="s">
        <v>12</v>
      </c>
      <c r="F11" s="37"/>
      <c r="G11" s="38" t="n">
        <v>0.704192992533027</v>
      </c>
      <c r="H11" s="39" t="n">
        <v>1</v>
      </c>
      <c r="I11" s="35" t="s">
        <v>13</v>
      </c>
      <c r="J11" s="36" t="s">
        <v>14</v>
      </c>
      <c r="K11" s="40" t="str">
        <f aca="false">IF('1'!T$3=1,"○","×")</f>
        <v>○</v>
      </c>
      <c r="L11" s="41" t="n">
        <v>0.948</v>
      </c>
    </row>
    <row r="12" customFormat="false" ht="54.75" hidden="false" customHeight="true" outlineLevel="0" collapsed="false">
      <c r="A12" s="26"/>
      <c r="B12" s="33"/>
      <c r="C12" s="42" t="n">
        <v>2</v>
      </c>
      <c r="D12" s="43" t="s">
        <v>15</v>
      </c>
      <c r="E12" s="44" t="s">
        <v>16</v>
      </c>
      <c r="F12" s="37"/>
      <c r="G12" s="45" t="n">
        <v>0.76220562894888</v>
      </c>
      <c r="H12" s="39" t="n">
        <v>2</v>
      </c>
      <c r="I12" s="46" t="s">
        <v>17</v>
      </c>
      <c r="J12" s="47" t="s">
        <v>18</v>
      </c>
      <c r="K12" s="48" t="str">
        <f aca="false">IF('1'!U$3=1,"○","×")</f>
        <v>○</v>
      </c>
      <c r="L12" s="49" t="n">
        <v>0.882</v>
      </c>
    </row>
    <row r="13" customFormat="false" ht="27" hidden="false" customHeight="false" outlineLevel="0" collapsed="false">
      <c r="A13" s="26"/>
      <c r="B13" s="33"/>
      <c r="C13" s="42" t="n">
        <v>3</v>
      </c>
      <c r="D13" s="43" t="s">
        <v>19</v>
      </c>
      <c r="E13" s="44" t="s">
        <v>20</v>
      </c>
      <c r="F13" s="37"/>
      <c r="G13" s="45" t="n">
        <v>0.477886272257323</v>
      </c>
      <c r="H13" s="50" t="n">
        <v>3</v>
      </c>
      <c r="I13" s="46" t="s">
        <v>21</v>
      </c>
      <c r="J13" s="51" t="s">
        <v>22</v>
      </c>
      <c r="K13" s="48" t="str">
        <f aca="false">IF('1'!V$3=1,"○","×")</f>
        <v>○</v>
      </c>
      <c r="L13" s="52" t="n">
        <v>0.964</v>
      </c>
    </row>
    <row r="14" customFormat="false" ht="30" hidden="false" customHeight="true" outlineLevel="0" collapsed="false">
      <c r="A14" s="26"/>
      <c r="B14" s="33"/>
      <c r="C14" s="42" t="n">
        <v>4</v>
      </c>
      <c r="D14" s="43" t="s">
        <v>23</v>
      </c>
      <c r="E14" s="44" t="s">
        <v>24</v>
      </c>
      <c r="F14" s="37"/>
      <c r="G14" s="45" t="n">
        <v>0.870189546237794</v>
      </c>
      <c r="H14" s="39" t="n">
        <v>4</v>
      </c>
      <c r="I14" s="53" t="s">
        <v>25</v>
      </c>
      <c r="J14" s="54" t="s">
        <v>26</v>
      </c>
      <c r="K14" s="48" t="str">
        <f aca="false">IF('1'!W$3=1,"○","×")</f>
        <v>○</v>
      </c>
      <c r="L14" s="55" t="n">
        <v>0.944</v>
      </c>
    </row>
    <row r="15" customFormat="false" ht="24.75" hidden="false" customHeight="true" outlineLevel="0" collapsed="false">
      <c r="A15" s="26"/>
      <c r="B15" s="33"/>
      <c r="C15" s="42" t="n">
        <v>5</v>
      </c>
      <c r="D15" s="43" t="s">
        <v>27</v>
      </c>
      <c r="E15" s="44" t="s">
        <v>28</v>
      </c>
      <c r="F15" s="37"/>
      <c r="G15" s="45" t="n">
        <v>0.968983342906376</v>
      </c>
      <c r="H15" s="39" t="n">
        <v>5</v>
      </c>
      <c r="I15" s="46" t="s">
        <v>29</v>
      </c>
      <c r="J15" s="47" t="s">
        <v>30</v>
      </c>
      <c r="K15" s="48" t="str">
        <f aca="false">IF('1'!X$3=1,"○","×")</f>
        <v>○</v>
      </c>
      <c r="L15" s="49" t="n">
        <v>0.979</v>
      </c>
    </row>
    <row r="16" customFormat="false" ht="34.5" hidden="false" customHeight="true" outlineLevel="0" collapsed="false">
      <c r="A16" s="56"/>
      <c r="B16" s="57"/>
      <c r="C16" s="58"/>
      <c r="D16" s="59"/>
      <c r="E16" s="47"/>
      <c r="F16" s="60"/>
      <c r="G16" s="61"/>
      <c r="H16" s="39" t="n">
        <v>6</v>
      </c>
      <c r="I16" s="53" t="s">
        <v>31</v>
      </c>
      <c r="J16" s="54" t="s">
        <v>32</v>
      </c>
      <c r="K16" s="48" t="str">
        <f aca="false">IF('1'!AG$3=1,"○","×")</f>
        <v>×</v>
      </c>
      <c r="L16" s="55" t="n">
        <v>0.858137347130762</v>
      </c>
    </row>
    <row r="17" customFormat="false" ht="27" hidden="false" customHeight="false" outlineLevel="0" collapsed="false">
      <c r="A17" s="56"/>
      <c r="B17" s="57"/>
      <c r="C17" s="58" t="n">
        <v>6</v>
      </c>
      <c r="D17" s="46" t="s">
        <v>33</v>
      </c>
      <c r="E17" s="47" t="s">
        <v>34</v>
      </c>
      <c r="F17" s="37"/>
      <c r="G17" s="45" t="n">
        <v>0.920735209649627</v>
      </c>
      <c r="H17" s="62"/>
      <c r="I17" s="59"/>
      <c r="J17" s="47"/>
      <c r="K17" s="60"/>
      <c r="L17" s="63"/>
    </row>
    <row r="18" customFormat="false" ht="24" hidden="false" customHeight="true" outlineLevel="0" collapsed="false">
      <c r="A18" s="56"/>
      <c r="B18" s="57"/>
      <c r="C18" s="64" t="n">
        <v>7</v>
      </c>
      <c r="D18" s="65" t="s">
        <v>35</v>
      </c>
      <c r="E18" s="66" t="s">
        <v>36</v>
      </c>
      <c r="F18" s="37"/>
      <c r="G18" s="67" t="n">
        <v>0.739804709936818</v>
      </c>
      <c r="H18" s="68" t="n">
        <v>7</v>
      </c>
      <c r="I18" s="46" t="s">
        <v>37</v>
      </c>
      <c r="J18" s="69" t="s">
        <v>38</v>
      </c>
      <c r="K18" s="48" t="str">
        <f aca="false">IF('1'!AH$3=1,"○","×")</f>
        <v>○</v>
      </c>
      <c r="L18" s="49" t="n">
        <v>0.612793979303857</v>
      </c>
    </row>
    <row r="19" customFormat="false" ht="34.5" hidden="false" customHeight="true" outlineLevel="0" collapsed="false">
      <c r="A19" s="56"/>
      <c r="B19" s="57"/>
      <c r="C19" s="70" t="n">
        <v>8</v>
      </c>
      <c r="D19" s="46" t="s">
        <v>39</v>
      </c>
      <c r="E19" s="47" t="s">
        <v>40</v>
      </c>
      <c r="F19" s="37"/>
      <c r="G19" s="71" t="n">
        <v>0.615738081562321</v>
      </c>
      <c r="H19" s="72"/>
      <c r="I19" s="73"/>
      <c r="J19" s="74"/>
      <c r="K19" s="75"/>
      <c r="L19" s="76"/>
    </row>
    <row r="20" customFormat="false" ht="27" hidden="false" customHeight="false" outlineLevel="0" collapsed="false">
      <c r="A20" s="56"/>
      <c r="B20" s="57"/>
      <c r="C20" s="58" t="n">
        <v>9</v>
      </c>
      <c r="D20" s="46" t="s">
        <v>41</v>
      </c>
      <c r="E20" s="47" t="s">
        <v>42</v>
      </c>
      <c r="F20" s="37"/>
      <c r="G20" s="45" t="n">
        <v>0.50315910396324</v>
      </c>
      <c r="H20" s="77" t="n">
        <v>8</v>
      </c>
      <c r="I20" s="53" t="s">
        <v>43</v>
      </c>
      <c r="J20" s="54" t="s">
        <v>44</v>
      </c>
      <c r="K20" s="48" t="str">
        <f aca="false">IF('1'!AI$3=1,"○","×")</f>
        <v>○</v>
      </c>
      <c r="L20" s="55" t="n">
        <v>0.709125117591722</v>
      </c>
    </row>
    <row r="21" customFormat="false" ht="36" hidden="false" customHeight="false" outlineLevel="0" collapsed="false">
      <c r="A21" s="56"/>
      <c r="B21" s="57"/>
      <c r="C21" s="58"/>
      <c r="D21" s="59"/>
      <c r="E21" s="47"/>
      <c r="F21" s="60"/>
      <c r="G21" s="78"/>
      <c r="H21" s="77" t="n">
        <v>9</v>
      </c>
      <c r="I21" s="53" t="s">
        <v>45</v>
      </c>
      <c r="J21" s="54" t="s">
        <v>46</v>
      </c>
      <c r="K21" s="48" t="str">
        <f aca="false">IF('1'!AJ$3=1,"○","×")</f>
        <v>○</v>
      </c>
      <c r="L21" s="55" t="n">
        <v>0.799</v>
      </c>
    </row>
    <row r="22" customFormat="false" ht="35.25" hidden="false" customHeight="true" outlineLevel="0" collapsed="false">
      <c r="A22" s="56"/>
      <c r="B22" s="57"/>
      <c r="C22" s="58" t="n">
        <v>10</v>
      </c>
      <c r="D22" s="46" t="s">
        <v>47</v>
      </c>
      <c r="E22" s="47" t="s">
        <v>48</v>
      </c>
      <c r="F22" s="37"/>
      <c r="G22" s="45" t="n">
        <v>0.764503159103963</v>
      </c>
      <c r="H22" s="77" t="n">
        <v>10</v>
      </c>
      <c r="I22" s="46" t="s">
        <v>11</v>
      </c>
      <c r="J22" s="47" t="s">
        <v>49</v>
      </c>
      <c r="K22" s="48" t="str">
        <f aca="false">IF('1'!AK$3=1,"○","×")</f>
        <v>○</v>
      </c>
      <c r="L22" s="49" t="n">
        <v>0.703857008466604</v>
      </c>
    </row>
    <row r="23" customFormat="false" ht="27" hidden="false" customHeight="false" outlineLevel="0" collapsed="false">
      <c r="A23" s="56"/>
      <c r="B23" s="57"/>
      <c r="C23" s="58" t="n">
        <v>11</v>
      </c>
      <c r="D23" s="46" t="s">
        <v>50</v>
      </c>
      <c r="E23" s="47" t="s">
        <v>51</v>
      </c>
      <c r="F23" s="37"/>
      <c r="G23" s="45" t="n">
        <v>0.794371051120046</v>
      </c>
      <c r="H23" s="77" t="n">
        <v>11</v>
      </c>
      <c r="I23" s="79" t="s">
        <v>15</v>
      </c>
      <c r="J23" s="80" t="s">
        <v>52</v>
      </c>
      <c r="K23" s="48" t="str">
        <f aca="false">IF('1'!AL$3=1,"○","×")</f>
        <v>○</v>
      </c>
      <c r="L23" s="41" t="n">
        <v>0.742238946378175</v>
      </c>
    </row>
    <row r="24" customFormat="false" ht="18" hidden="false" customHeight="false" outlineLevel="0" collapsed="false">
      <c r="A24" s="56"/>
      <c r="B24" s="57"/>
      <c r="C24" s="58" t="n">
        <v>12</v>
      </c>
      <c r="D24" s="46" t="s">
        <v>53</v>
      </c>
      <c r="E24" s="47" t="s">
        <v>54</v>
      </c>
      <c r="F24" s="37"/>
      <c r="G24" s="45" t="n">
        <v>0.96496266513498</v>
      </c>
      <c r="H24" s="77" t="n">
        <v>12</v>
      </c>
      <c r="I24" s="46" t="s">
        <v>19</v>
      </c>
      <c r="J24" s="47" t="s">
        <v>55</v>
      </c>
      <c r="K24" s="48" t="str">
        <f aca="false">IF('1'!AM$3=1,"○","×")</f>
        <v>○</v>
      </c>
      <c r="L24" s="49" t="n">
        <v>0.974035747883349</v>
      </c>
      <c r="N24" s="81"/>
    </row>
    <row r="25" customFormat="false" ht="35.25" hidden="false" customHeight="true" outlineLevel="0" collapsed="false">
      <c r="A25" s="56"/>
      <c r="B25" s="57"/>
      <c r="C25" s="82" t="n">
        <v>13</v>
      </c>
      <c r="D25" s="83" t="s">
        <v>56</v>
      </c>
      <c r="E25" s="84" t="s">
        <v>57</v>
      </c>
      <c r="F25" s="37"/>
      <c r="G25" s="45" t="n">
        <v>0.847788627225732</v>
      </c>
      <c r="H25" s="85"/>
      <c r="I25" s="86"/>
      <c r="J25" s="84"/>
      <c r="K25" s="87"/>
      <c r="L25" s="88"/>
      <c r="M25" s="89"/>
      <c r="N25" s="81"/>
    </row>
    <row r="26" customFormat="false" ht="9.6" hidden="false" customHeight="false" outlineLevel="0" collapsed="false">
      <c r="A26" s="90"/>
      <c r="B26" s="91" t="s">
        <v>58</v>
      </c>
      <c r="C26" s="91"/>
      <c r="D26" s="91"/>
      <c r="E26" s="91"/>
      <c r="F26" s="92"/>
      <c r="G26" s="93" t="n">
        <v>9.86329695577254</v>
      </c>
      <c r="H26" s="94" t="s">
        <v>58</v>
      </c>
      <c r="I26" s="94"/>
      <c r="J26" s="94"/>
      <c r="K26" s="92" t="n">
        <f aca="false">COUNTIF($K$11:$K$24,"○")</f>
        <v>11</v>
      </c>
      <c r="L26" s="95" t="n">
        <v>10.1</v>
      </c>
      <c r="N26" s="0"/>
    </row>
    <row r="27" customFormat="false" ht="9.6" hidden="false" customHeight="false" outlineLevel="0" collapsed="false">
      <c r="A27" s="96"/>
      <c r="B27" s="97" t="s">
        <v>59</v>
      </c>
      <c r="C27" s="97"/>
      <c r="D27" s="97"/>
      <c r="E27" s="97"/>
      <c r="F27" s="98"/>
      <c r="G27" s="99" t="n">
        <f aca="false">AVERAGE(G11:G25)</f>
        <v>0.764193876198471</v>
      </c>
      <c r="H27" s="100" t="s">
        <v>59</v>
      </c>
      <c r="I27" s="100"/>
      <c r="J27" s="100"/>
      <c r="K27" s="101" t="n">
        <f aca="false">K26/12</f>
        <v>0.916666666666667</v>
      </c>
      <c r="L27" s="102" t="n">
        <f aca="false">AVERAGE(L11:L24)</f>
        <v>0.843015678896206</v>
      </c>
      <c r="N27" s="0"/>
    </row>
    <row r="28" customFormat="false" ht="9" hidden="false" customHeight="false" outlineLevel="0" collapsed="false">
      <c r="A28" s="103"/>
      <c r="B28" s="104" t="s">
        <v>60</v>
      </c>
      <c r="C28" s="105"/>
      <c r="D28" s="105"/>
      <c r="E28" s="106"/>
      <c r="F28" s="107"/>
      <c r="G28" s="108"/>
      <c r="H28" s="109"/>
      <c r="I28" s="105"/>
      <c r="J28" s="110"/>
      <c r="K28" s="30"/>
      <c r="L28" s="111"/>
      <c r="N28" s="0"/>
    </row>
    <row r="29" customFormat="false" ht="31.5" hidden="false" customHeight="true" outlineLevel="0" collapsed="false">
      <c r="A29" s="56"/>
      <c r="B29" s="57"/>
      <c r="C29" s="112" t="n">
        <v>14</v>
      </c>
      <c r="D29" s="79" t="s">
        <v>61</v>
      </c>
      <c r="E29" s="80" t="s">
        <v>62</v>
      </c>
      <c r="F29" s="37"/>
      <c r="G29" s="38" t="n">
        <v>0.945433658816772</v>
      </c>
      <c r="H29" s="113" t="n">
        <v>13</v>
      </c>
      <c r="I29" s="79" t="s">
        <v>23</v>
      </c>
      <c r="J29" s="80" t="s">
        <v>63</v>
      </c>
      <c r="K29" s="40" t="str">
        <f aca="false">IF('1'!AN$3=1,"○","×")</f>
        <v>○</v>
      </c>
      <c r="L29" s="41" t="n">
        <v>0.934336782690499</v>
      </c>
      <c r="N29" s="0"/>
    </row>
    <row r="30" customFormat="false" ht="31.5" hidden="false" customHeight="true" outlineLevel="0" collapsed="false">
      <c r="A30" s="56"/>
      <c r="B30" s="57"/>
      <c r="C30" s="58" t="n">
        <v>15</v>
      </c>
      <c r="D30" s="46" t="s">
        <v>64</v>
      </c>
      <c r="E30" s="47" t="s">
        <v>65</v>
      </c>
      <c r="F30" s="37"/>
      <c r="G30" s="45" t="n">
        <v>0.842044801838024</v>
      </c>
      <c r="H30" s="113" t="n">
        <v>14</v>
      </c>
      <c r="I30" s="46" t="s">
        <v>27</v>
      </c>
      <c r="J30" s="47" t="s">
        <v>66</v>
      </c>
      <c r="K30" s="40" t="str">
        <f aca="false">IF('1'!AO$3=1,"○","×")</f>
        <v>○</v>
      </c>
      <c r="L30" s="49" t="n">
        <v>0.904421448730009</v>
      </c>
      <c r="N30" s="0"/>
    </row>
    <row r="31" customFormat="false" ht="27" hidden="false" customHeight="true" outlineLevel="0" collapsed="false">
      <c r="A31" s="56"/>
      <c r="B31" s="57"/>
      <c r="C31" s="112"/>
      <c r="D31" s="114"/>
      <c r="E31" s="80"/>
      <c r="F31" s="115"/>
      <c r="G31" s="116"/>
      <c r="H31" s="113" t="n">
        <v>15</v>
      </c>
      <c r="I31" s="53" t="s">
        <v>33</v>
      </c>
      <c r="J31" s="54" t="s">
        <v>67</v>
      </c>
      <c r="K31" s="40" t="str">
        <f aca="false">IF('1'!AP$3=1,"○","×")</f>
        <v>○</v>
      </c>
      <c r="L31" s="55" t="n">
        <v>0.944308560677328</v>
      </c>
      <c r="N31" s="0"/>
    </row>
    <row r="32" customFormat="false" ht="27" hidden="false" customHeight="true" outlineLevel="0" collapsed="false">
      <c r="A32" s="56"/>
      <c r="B32" s="57"/>
      <c r="C32" s="117"/>
      <c r="D32" s="73"/>
      <c r="E32" s="74"/>
      <c r="F32" s="118"/>
      <c r="G32" s="119"/>
      <c r="H32" s="113" t="n">
        <v>16</v>
      </c>
      <c r="I32" s="53" t="s">
        <v>35</v>
      </c>
      <c r="J32" s="66" t="s">
        <v>68</v>
      </c>
      <c r="K32" s="40" t="str">
        <f aca="false">IF('1'!AQ$3=1,"○","×")</f>
        <v>○</v>
      </c>
      <c r="L32" s="120" t="n">
        <v>0.731</v>
      </c>
      <c r="N32" s="0"/>
    </row>
    <row r="33" customFormat="false" ht="36" hidden="false" customHeight="true" outlineLevel="0" collapsed="false">
      <c r="A33" s="56"/>
      <c r="B33" s="57"/>
      <c r="C33" s="82" t="n">
        <v>16</v>
      </c>
      <c r="D33" s="121" t="s">
        <v>69</v>
      </c>
      <c r="E33" s="122" t="s">
        <v>70</v>
      </c>
      <c r="F33" s="37"/>
      <c r="G33" s="123" t="n">
        <v>0.906375646180356</v>
      </c>
      <c r="H33" s="124"/>
      <c r="I33" s="125"/>
      <c r="J33" s="126"/>
      <c r="K33" s="127"/>
      <c r="L33" s="128"/>
      <c r="N33" s="0"/>
    </row>
    <row r="34" customFormat="false" ht="9.6" hidden="false" customHeight="false" outlineLevel="0" collapsed="false">
      <c r="A34" s="90"/>
      <c r="B34" s="129" t="s">
        <v>58</v>
      </c>
      <c r="C34" s="129"/>
      <c r="D34" s="129"/>
      <c r="E34" s="129"/>
      <c r="F34" s="130" t="n">
        <f aca="false">COUNTIF($F$29:$F$33,"○")</f>
        <v>0</v>
      </c>
      <c r="G34" s="93" t="n">
        <v>2.7</v>
      </c>
      <c r="H34" s="131" t="s">
        <v>58</v>
      </c>
      <c r="I34" s="131"/>
      <c r="J34" s="131"/>
      <c r="K34" s="130" t="n">
        <f aca="false">COUNTIF($K$29:$K$32,"○")</f>
        <v>4</v>
      </c>
      <c r="L34" s="95" t="n">
        <v>3.5</v>
      </c>
      <c r="N34" s="0"/>
    </row>
    <row r="35" customFormat="false" ht="9.6" hidden="false" customHeight="false" outlineLevel="0" collapsed="false">
      <c r="A35" s="90"/>
      <c r="B35" s="132" t="s">
        <v>59</v>
      </c>
      <c r="C35" s="132"/>
      <c r="D35" s="132"/>
      <c r="E35" s="132"/>
      <c r="F35" s="133" t="n">
        <f aca="false">F34/3</f>
        <v>0</v>
      </c>
      <c r="G35" s="134" t="n">
        <f aca="false">AVERAGE(G29:G33)</f>
        <v>0.897951368945051</v>
      </c>
      <c r="H35" s="135" t="s">
        <v>59</v>
      </c>
      <c r="I35" s="135"/>
      <c r="J35" s="135"/>
      <c r="K35" s="136" t="n">
        <f aca="false">K34/4</f>
        <v>1</v>
      </c>
      <c r="L35" s="137" t="n">
        <f aca="false">AVERAGE(L29:L32)</f>
        <v>0.878516698024459</v>
      </c>
      <c r="N35" s="0"/>
    </row>
    <row r="36" customFormat="false" ht="9" hidden="false" customHeight="false" outlineLevel="0" collapsed="false">
      <c r="A36" s="56"/>
      <c r="B36" s="104" t="s">
        <v>71</v>
      </c>
      <c r="C36" s="105"/>
      <c r="D36" s="105"/>
      <c r="E36" s="110"/>
      <c r="F36" s="30"/>
      <c r="G36" s="30"/>
      <c r="H36" s="109"/>
      <c r="I36" s="105"/>
      <c r="J36" s="110"/>
      <c r="K36" s="30"/>
      <c r="L36" s="32"/>
      <c r="N36" s="81"/>
    </row>
    <row r="37" customFormat="false" ht="36" hidden="false" customHeight="false" outlineLevel="0" collapsed="false">
      <c r="A37" s="56"/>
      <c r="B37" s="57"/>
      <c r="C37" s="112" t="n">
        <v>17</v>
      </c>
      <c r="D37" s="79" t="s">
        <v>72</v>
      </c>
      <c r="E37" s="80" t="s">
        <v>73</v>
      </c>
      <c r="F37" s="37"/>
      <c r="G37" s="38" t="n">
        <v>0.850660539919586</v>
      </c>
      <c r="H37" s="113" t="n">
        <v>17</v>
      </c>
      <c r="I37" s="79" t="s">
        <v>39</v>
      </c>
      <c r="J37" s="80" t="s">
        <v>74</v>
      </c>
      <c r="K37" s="40" t="str">
        <f aca="false">IF('1'!AR$3=1,"○","×")</f>
        <v>○</v>
      </c>
      <c r="L37" s="41" t="n">
        <v>0.967262464722483</v>
      </c>
    </row>
    <row r="38" customFormat="false" ht="38.25" hidden="false" customHeight="true" outlineLevel="0" collapsed="false">
      <c r="A38" s="56"/>
      <c r="B38" s="57"/>
      <c r="C38" s="58" t="n">
        <v>18</v>
      </c>
      <c r="D38" s="53" t="s">
        <v>75</v>
      </c>
      <c r="E38" s="47" t="s">
        <v>76</v>
      </c>
      <c r="F38" s="37"/>
      <c r="G38" s="45" t="n">
        <v>0.963813900057438</v>
      </c>
      <c r="H38" s="113" t="n">
        <v>18</v>
      </c>
      <c r="I38" s="53" t="s">
        <v>41</v>
      </c>
      <c r="J38" s="47" t="s">
        <v>77</v>
      </c>
      <c r="K38" s="40" t="str">
        <f aca="false">IF('1'!AS$3=1,"○","×")</f>
        <v>○</v>
      </c>
      <c r="L38" s="49" t="n">
        <v>0.968015051740358</v>
      </c>
    </row>
    <row r="39" customFormat="false" ht="36.6" hidden="false" customHeight="false" outlineLevel="0" collapsed="false">
      <c r="A39" s="56"/>
      <c r="B39" s="57"/>
      <c r="C39" s="58" t="n">
        <v>19</v>
      </c>
      <c r="D39" s="138" t="s">
        <v>78</v>
      </c>
      <c r="E39" s="47" t="s">
        <v>79</v>
      </c>
      <c r="F39" s="37"/>
      <c r="G39" s="45" t="n">
        <v>0.81792073520965</v>
      </c>
      <c r="H39" s="113" t="n">
        <v>19</v>
      </c>
      <c r="I39" s="138" t="s">
        <v>47</v>
      </c>
      <c r="J39" s="139" t="s">
        <v>80</v>
      </c>
      <c r="K39" s="40" t="str">
        <f aca="false">IF('1'!AT$3=1,"○","×")</f>
        <v>×</v>
      </c>
      <c r="L39" s="140" t="n">
        <v>0.961053621825024</v>
      </c>
    </row>
    <row r="40" customFormat="false" ht="9.6" hidden="false" customHeight="false" outlineLevel="0" collapsed="false">
      <c r="A40" s="56"/>
      <c r="B40" s="129" t="s">
        <v>58</v>
      </c>
      <c r="C40" s="129"/>
      <c r="D40" s="129"/>
      <c r="E40" s="129"/>
      <c r="F40" s="130" t="n">
        <f aca="false">COUNTIF($F$37:$F$39,"○")</f>
        <v>0</v>
      </c>
      <c r="G40" s="93" t="n">
        <v>2.58012636415853</v>
      </c>
      <c r="H40" s="131" t="s">
        <v>58</v>
      </c>
      <c r="I40" s="131"/>
      <c r="J40" s="131"/>
      <c r="K40" s="130" t="n">
        <f aca="false">COUNTIF($K$37:$K$39,"○")</f>
        <v>2</v>
      </c>
      <c r="L40" s="141" t="n">
        <v>2.87609108159393</v>
      </c>
    </row>
    <row r="41" customFormat="false" ht="9.6" hidden="false" customHeight="false" outlineLevel="0" collapsed="false">
      <c r="A41" s="56"/>
      <c r="B41" s="132" t="s">
        <v>59</v>
      </c>
      <c r="C41" s="132"/>
      <c r="D41" s="132"/>
      <c r="E41" s="132"/>
      <c r="F41" s="133" t="n">
        <f aca="false">F40/3</f>
        <v>0</v>
      </c>
      <c r="G41" s="134" t="n">
        <f aca="false">AVERAGE(G37:G39)</f>
        <v>0.877465058395558</v>
      </c>
      <c r="H41" s="135" t="s">
        <v>59</v>
      </c>
      <c r="I41" s="135"/>
      <c r="J41" s="135"/>
      <c r="K41" s="133" t="n">
        <f aca="false">K40/3</f>
        <v>0.666666666666667</v>
      </c>
      <c r="L41" s="142" t="n">
        <f aca="false">AVERAGE(L37:L39)</f>
        <v>0.965443712762622</v>
      </c>
    </row>
    <row r="42" customFormat="false" ht="9.6" hidden="false" customHeight="true" outlineLevel="0" collapsed="false">
      <c r="A42" s="143" t="s">
        <v>81</v>
      </c>
      <c r="B42" s="143"/>
      <c r="C42" s="143"/>
      <c r="D42" s="143"/>
      <c r="E42" s="143"/>
      <c r="F42" s="144" t="n">
        <f aca="false">F26+F34+F40</f>
        <v>0</v>
      </c>
      <c r="G42" s="145" t="n">
        <v>15.3</v>
      </c>
      <c r="H42" s="146" t="s">
        <v>82</v>
      </c>
      <c r="I42" s="146"/>
      <c r="J42" s="146"/>
      <c r="K42" s="147" t="n">
        <f aca="false">K26+K34+K40</f>
        <v>17</v>
      </c>
      <c r="L42" s="148" t="n">
        <v>16.5</v>
      </c>
    </row>
    <row r="43" customFormat="false" ht="9.6" hidden="false" customHeight="true" outlineLevel="0" collapsed="false">
      <c r="A43" s="149" t="s">
        <v>83</v>
      </c>
      <c r="B43" s="149"/>
      <c r="C43" s="149"/>
      <c r="D43" s="149"/>
      <c r="E43" s="149"/>
      <c r="F43" s="150" t="n">
        <f aca="false">F42/19</f>
        <v>0</v>
      </c>
      <c r="G43" s="151" t="n">
        <f aca="false">(G41+G35+G27)/3</f>
        <v>0.84653676784636</v>
      </c>
      <c r="H43" s="152" t="s">
        <v>84</v>
      </c>
      <c r="I43" s="152"/>
      <c r="J43" s="152"/>
      <c r="K43" s="153" t="n">
        <f aca="false">K42/19</f>
        <v>0.894736842105263</v>
      </c>
      <c r="L43" s="154" t="n">
        <f aca="false">(L41+L35+L27)/3</f>
        <v>0.895658696561095</v>
      </c>
    </row>
    <row r="44" customFormat="false" ht="9.6" hidden="false" customHeight="false" outlineLevel="0" collapsed="false">
      <c r="A44" s="155" t="s">
        <v>85</v>
      </c>
      <c r="B44" s="156"/>
      <c r="C44" s="157"/>
      <c r="D44" s="157"/>
      <c r="E44" s="158"/>
      <c r="F44" s="159"/>
      <c r="G44" s="159"/>
      <c r="H44" s="160"/>
      <c r="I44" s="157"/>
      <c r="J44" s="158"/>
      <c r="K44" s="159"/>
      <c r="L44" s="161"/>
    </row>
    <row r="45" customFormat="false" ht="9" hidden="false" customHeight="false" outlineLevel="0" collapsed="false">
      <c r="A45" s="162"/>
      <c r="B45" s="163" t="s">
        <v>86</v>
      </c>
      <c r="C45" s="164"/>
      <c r="D45" s="164"/>
      <c r="E45" s="165"/>
      <c r="F45" s="166"/>
      <c r="G45" s="166"/>
      <c r="H45" s="167"/>
      <c r="I45" s="164"/>
      <c r="J45" s="165"/>
      <c r="K45" s="166"/>
      <c r="L45" s="168"/>
    </row>
    <row r="46" customFormat="false" ht="18" hidden="false" customHeight="false" outlineLevel="0" collapsed="false">
      <c r="A46" s="162"/>
      <c r="B46" s="169"/>
      <c r="C46" s="64" t="n">
        <v>20</v>
      </c>
      <c r="D46" s="65" t="s">
        <v>87</v>
      </c>
      <c r="E46" s="170" t="s">
        <v>88</v>
      </c>
      <c r="F46" s="37"/>
      <c r="G46" s="171" t="n">
        <v>0.855255600229753</v>
      </c>
      <c r="H46" s="77"/>
      <c r="I46" s="172"/>
      <c r="J46" s="54"/>
      <c r="K46" s="60"/>
      <c r="L46" s="173"/>
    </row>
    <row r="47" customFormat="false" ht="36" hidden="false" customHeight="false" outlineLevel="0" collapsed="false">
      <c r="A47" s="162"/>
      <c r="B47" s="169"/>
      <c r="C47" s="70"/>
      <c r="D47" s="172"/>
      <c r="E47" s="54"/>
      <c r="F47" s="60"/>
      <c r="G47" s="173"/>
      <c r="H47" s="77" t="n">
        <v>20</v>
      </c>
      <c r="I47" s="70" t="s">
        <v>50</v>
      </c>
      <c r="J47" s="174" t="s">
        <v>89</v>
      </c>
      <c r="K47" s="48" t="str">
        <f aca="false">IF('1'!AU$3=1,"○","×")</f>
        <v>○</v>
      </c>
      <c r="L47" s="55" t="n">
        <v>0.949764816556914</v>
      </c>
    </row>
    <row r="48" customFormat="false" ht="29.25" hidden="false" customHeight="true" outlineLevel="0" collapsed="false">
      <c r="A48" s="162"/>
      <c r="B48" s="169"/>
      <c r="C48" s="58" t="n">
        <v>21</v>
      </c>
      <c r="D48" s="46" t="s">
        <v>90</v>
      </c>
      <c r="E48" s="175" t="s">
        <v>91</v>
      </c>
      <c r="F48" s="37"/>
      <c r="G48" s="45" t="n">
        <v>0.536473291211947</v>
      </c>
      <c r="H48" s="77" t="n">
        <v>21</v>
      </c>
      <c r="I48" s="58" t="s">
        <v>53</v>
      </c>
      <c r="J48" s="175" t="s">
        <v>92</v>
      </c>
      <c r="K48" s="48" t="str">
        <f aca="false">IF('1'!AV$3=1,"○","×")</f>
        <v>×</v>
      </c>
      <c r="L48" s="49" t="n">
        <v>0.774223894637818</v>
      </c>
    </row>
    <row r="49" customFormat="false" ht="18" hidden="false" customHeight="false" outlineLevel="0" collapsed="false">
      <c r="A49" s="162"/>
      <c r="B49" s="169"/>
      <c r="C49" s="58" t="n">
        <v>22</v>
      </c>
      <c r="D49" s="53" t="s">
        <v>93</v>
      </c>
      <c r="E49" s="174" t="s">
        <v>94</v>
      </c>
      <c r="F49" s="37"/>
      <c r="G49" s="176" t="n">
        <v>0.907524411257898</v>
      </c>
      <c r="H49" s="77" t="n">
        <v>22</v>
      </c>
      <c r="I49" s="58" t="s">
        <v>56</v>
      </c>
      <c r="J49" s="175" t="s">
        <v>95</v>
      </c>
      <c r="K49" s="48" t="str">
        <f aca="false">IF('1'!AW$3=1,"○","×")</f>
        <v>○</v>
      </c>
      <c r="L49" s="49" t="n">
        <v>0.94901222953904</v>
      </c>
    </row>
    <row r="50" customFormat="false" ht="18" hidden="false" customHeight="false" outlineLevel="0" collapsed="false">
      <c r="A50" s="162"/>
      <c r="B50" s="169"/>
      <c r="C50" s="58" t="n">
        <v>23</v>
      </c>
      <c r="D50" s="46" t="s">
        <v>96</v>
      </c>
      <c r="E50" s="175" t="s">
        <v>97</v>
      </c>
      <c r="F50" s="37"/>
      <c r="G50" s="45" t="n">
        <v>0.984491671453188</v>
      </c>
      <c r="H50" s="77" t="n">
        <v>23</v>
      </c>
      <c r="I50" s="58" t="s">
        <v>61</v>
      </c>
      <c r="J50" s="175" t="s">
        <v>98</v>
      </c>
      <c r="K50" s="48" t="str">
        <f aca="false">IF('1'!AX$3=1,"○","×")</f>
        <v>○</v>
      </c>
      <c r="L50" s="49" t="n">
        <v>0.985700846660395</v>
      </c>
    </row>
    <row r="51" customFormat="false" ht="33" hidden="false" customHeight="true" outlineLevel="0" collapsed="false">
      <c r="A51" s="162"/>
      <c r="B51" s="169"/>
      <c r="C51" s="58" t="n">
        <v>24</v>
      </c>
      <c r="D51" s="46" t="s">
        <v>99</v>
      </c>
      <c r="E51" s="175" t="s">
        <v>100</v>
      </c>
      <c r="F51" s="37"/>
      <c r="G51" s="177" t="n">
        <v>0.962090752441126</v>
      </c>
      <c r="H51" s="77" t="n">
        <v>24</v>
      </c>
      <c r="I51" s="58" t="s">
        <v>64</v>
      </c>
      <c r="J51" s="175" t="s">
        <v>101</v>
      </c>
      <c r="K51" s="48" t="str">
        <f aca="false">IF('1'!AY$3=1,"○","×")</f>
        <v>○</v>
      </c>
      <c r="L51" s="49" t="n">
        <v>0.963123236124177</v>
      </c>
    </row>
    <row r="52" customFormat="false" ht="28.5" hidden="false" customHeight="true" outlineLevel="0" collapsed="false">
      <c r="A52" s="162"/>
      <c r="B52" s="169"/>
      <c r="C52" s="58" t="n">
        <v>25</v>
      </c>
      <c r="D52" s="178" t="s">
        <v>102</v>
      </c>
      <c r="E52" s="179" t="s">
        <v>103</v>
      </c>
      <c r="F52" s="37"/>
      <c r="G52" s="180" t="n">
        <v>0.905801263641585</v>
      </c>
      <c r="H52" s="77" t="n">
        <v>25</v>
      </c>
      <c r="I52" s="181" t="s">
        <v>69</v>
      </c>
      <c r="J52" s="179" t="s">
        <v>104</v>
      </c>
      <c r="K52" s="48" t="str">
        <f aca="false">IF('1'!AZ$3=1,"○","×")</f>
        <v>○</v>
      </c>
      <c r="L52" s="182" t="n">
        <v>0.868</v>
      </c>
    </row>
    <row r="53" customFormat="false" ht="9.6" hidden="false" customHeight="false" outlineLevel="0" collapsed="false">
      <c r="A53" s="162"/>
      <c r="B53" s="183" t="s">
        <v>58</v>
      </c>
      <c r="C53" s="183"/>
      <c r="D53" s="183"/>
      <c r="E53" s="183"/>
      <c r="F53" s="184" t="n">
        <f aca="false">COUNTIF($F$46:$F$52,"○")</f>
        <v>0</v>
      </c>
      <c r="G53" s="185" t="n">
        <v>5.2</v>
      </c>
      <c r="H53" s="183" t="s">
        <v>58</v>
      </c>
      <c r="I53" s="183"/>
      <c r="J53" s="183"/>
      <c r="K53" s="184" t="n">
        <f aca="false">COUNTIF($K$47:$K$52,"○")</f>
        <v>5</v>
      </c>
      <c r="L53" s="186" t="n">
        <v>5.50607210626186</v>
      </c>
    </row>
    <row r="54" customFormat="false" ht="9.6" hidden="false" customHeight="false" outlineLevel="0" collapsed="false">
      <c r="A54" s="162"/>
      <c r="B54" s="187" t="s">
        <v>59</v>
      </c>
      <c r="C54" s="187"/>
      <c r="D54" s="187"/>
      <c r="E54" s="187"/>
      <c r="F54" s="188" t="n">
        <f aca="false">F53/6</f>
        <v>0</v>
      </c>
      <c r="G54" s="189" t="n">
        <f aca="false">AVERAGE(G46:G52)</f>
        <v>0.858606165039249</v>
      </c>
      <c r="H54" s="187" t="s">
        <v>59</v>
      </c>
      <c r="I54" s="187"/>
      <c r="J54" s="187"/>
      <c r="K54" s="190" t="n">
        <f aca="false">K53/6</f>
        <v>0.833333333333333</v>
      </c>
      <c r="L54" s="191" t="n">
        <f aca="false">AVERAGE(L47:L52)</f>
        <v>0.914970837253057</v>
      </c>
    </row>
    <row r="55" customFormat="false" ht="9" hidden="false" customHeight="false" outlineLevel="0" collapsed="false">
      <c r="A55" s="162"/>
      <c r="B55" s="163" t="s">
        <v>105</v>
      </c>
      <c r="C55" s="164"/>
      <c r="D55" s="164"/>
      <c r="E55" s="165"/>
      <c r="F55" s="166"/>
      <c r="G55" s="166"/>
      <c r="H55" s="167"/>
      <c r="I55" s="164"/>
      <c r="J55" s="165"/>
      <c r="K55" s="166"/>
      <c r="L55" s="168"/>
    </row>
    <row r="56" customFormat="false" ht="27" hidden="false" customHeight="true" outlineLevel="0" collapsed="false">
      <c r="A56" s="162"/>
      <c r="B56" s="169"/>
      <c r="C56" s="112" t="n">
        <v>26</v>
      </c>
      <c r="D56" s="79" t="s">
        <v>106</v>
      </c>
      <c r="E56" s="192" t="s">
        <v>107</v>
      </c>
      <c r="F56" s="37"/>
      <c r="G56" s="38" t="n">
        <v>0.82538770821367</v>
      </c>
      <c r="H56" s="113" t="n">
        <v>26</v>
      </c>
      <c r="I56" s="79" t="s">
        <v>75</v>
      </c>
      <c r="J56" s="192" t="s">
        <v>108</v>
      </c>
      <c r="K56" s="40" t="str">
        <f aca="false">IF('1'!BF$3=1,"○","×")</f>
        <v>○</v>
      </c>
      <c r="L56" s="41" t="n">
        <v>0.849858889934148</v>
      </c>
    </row>
    <row r="57" customFormat="false" ht="27" hidden="false" customHeight="false" outlineLevel="0" collapsed="false">
      <c r="A57" s="162"/>
      <c r="B57" s="169"/>
      <c r="C57" s="112" t="n">
        <v>27</v>
      </c>
      <c r="D57" s="46" t="s">
        <v>109</v>
      </c>
      <c r="E57" s="175" t="s">
        <v>110</v>
      </c>
      <c r="F57" s="37"/>
      <c r="G57" s="45" t="n">
        <v>0.933946008041356</v>
      </c>
      <c r="H57" s="113" t="n">
        <v>27</v>
      </c>
      <c r="I57" s="46" t="s">
        <v>87</v>
      </c>
      <c r="J57" s="175" t="s">
        <v>111</v>
      </c>
      <c r="K57" s="40" t="str">
        <f aca="false">IF('1'!BH$3=1,"○","×")</f>
        <v>○</v>
      </c>
      <c r="L57" s="49" t="n">
        <v>0.97516462841016</v>
      </c>
    </row>
    <row r="58" customFormat="false" ht="39.75" hidden="false" customHeight="true" outlineLevel="0" collapsed="false">
      <c r="A58" s="162"/>
      <c r="B58" s="169"/>
      <c r="C58" s="112" t="n">
        <v>28</v>
      </c>
      <c r="D58" s="46" t="s">
        <v>112</v>
      </c>
      <c r="E58" s="175" t="s">
        <v>113</v>
      </c>
      <c r="F58" s="37"/>
      <c r="G58" s="45" t="n">
        <v>0.952326249282022</v>
      </c>
      <c r="H58" s="113" t="n">
        <v>28</v>
      </c>
      <c r="I58" s="46" t="s">
        <v>90</v>
      </c>
      <c r="J58" s="175" t="s">
        <v>113</v>
      </c>
      <c r="K58" s="40" t="str">
        <f aca="false">IF('1'!BI$3=1,"○","×")</f>
        <v>○</v>
      </c>
      <c r="L58" s="49" t="n">
        <v>0.970460959548448</v>
      </c>
    </row>
    <row r="59" customFormat="false" ht="41.25" hidden="false" customHeight="true" outlineLevel="0" collapsed="false">
      <c r="A59" s="162"/>
      <c r="B59" s="169"/>
      <c r="C59" s="112" t="n">
        <v>29</v>
      </c>
      <c r="D59" s="46" t="s">
        <v>114</v>
      </c>
      <c r="E59" s="175" t="s">
        <v>115</v>
      </c>
      <c r="F59" s="37"/>
      <c r="G59" s="45" t="n">
        <v>0.825</v>
      </c>
      <c r="H59" s="113" t="n">
        <v>29</v>
      </c>
      <c r="I59" s="46" t="s">
        <v>93</v>
      </c>
      <c r="J59" s="175" t="s">
        <v>116</v>
      </c>
      <c r="K59" s="40" t="str">
        <f aca="false">IF('1'!BJ$3=1,"○","×")</f>
        <v>○</v>
      </c>
      <c r="L59" s="49" t="n">
        <v>0.914205079962371</v>
      </c>
    </row>
    <row r="60" customFormat="false" ht="34.5" hidden="false" customHeight="true" outlineLevel="0" collapsed="false">
      <c r="A60" s="162"/>
      <c r="B60" s="169"/>
      <c r="C60" s="68"/>
      <c r="D60" s="59"/>
      <c r="E60" s="47"/>
      <c r="F60" s="193"/>
      <c r="G60" s="194"/>
      <c r="H60" s="113" t="n">
        <v>30</v>
      </c>
      <c r="I60" s="195" t="s">
        <v>96</v>
      </c>
      <c r="J60" s="196" t="s">
        <v>117</v>
      </c>
      <c r="K60" s="40" t="str">
        <f aca="false">IF('1'!BK$3=1,"○","×")</f>
        <v>○</v>
      </c>
      <c r="L60" s="197" t="n">
        <v>0.842144873000941</v>
      </c>
    </row>
    <row r="61" customFormat="false" ht="9.6" hidden="false" customHeight="false" outlineLevel="0" collapsed="false">
      <c r="A61" s="162"/>
      <c r="B61" s="183" t="s">
        <v>58</v>
      </c>
      <c r="C61" s="183"/>
      <c r="D61" s="183"/>
      <c r="E61" s="183"/>
      <c r="F61" s="184" t="n">
        <f aca="false">COUNTIF($F$56:$F$60,"○")</f>
        <v>0</v>
      </c>
      <c r="G61" s="198" t="n">
        <v>3.49569213095922</v>
      </c>
      <c r="H61" s="183" t="s">
        <v>58</v>
      </c>
      <c r="I61" s="183"/>
      <c r="J61" s="183"/>
      <c r="K61" s="184" t="n">
        <f aca="false">COUNTIF($K$56:$K$60,"○")</f>
        <v>5</v>
      </c>
      <c r="L61" s="186" t="n">
        <v>4.6</v>
      </c>
    </row>
    <row r="62" customFormat="false" ht="9.6" hidden="false" customHeight="false" outlineLevel="0" collapsed="false">
      <c r="A62" s="162"/>
      <c r="B62" s="187" t="s">
        <v>59</v>
      </c>
      <c r="C62" s="187"/>
      <c r="D62" s="187"/>
      <c r="E62" s="187"/>
      <c r="F62" s="188" t="n">
        <f aca="false">F61/4</f>
        <v>0</v>
      </c>
      <c r="G62" s="189" t="n">
        <f aca="false">AVERAGE(G56:G59)</f>
        <v>0.884164991384262</v>
      </c>
      <c r="H62" s="187" t="s">
        <v>59</v>
      </c>
      <c r="I62" s="187"/>
      <c r="J62" s="187"/>
      <c r="K62" s="199" t="n">
        <f aca="false">K61/5</f>
        <v>1</v>
      </c>
      <c r="L62" s="191" t="n">
        <f aca="false">AVERAGE(L56:L60)</f>
        <v>0.910366886171214</v>
      </c>
    </row>
    <row r="63" customFormat="false" ht="9" hidden="false" customHeight="false" outlineLevel="0" collapsed="false">
      <c r="A63" s="162"/>
      <c r="B63" s="200" t="s">
        <v>118</v>
      </c>
      <c r="C63" s="201"/>
      <c r="D63" s="201"/>
      <c r="E63" s="202"/>
      <c r="F63" s="203"/>
      <c r="G63" s="204"/>
      <c r="H63" s="205"/>
      <c r="I63" s="206"/>
      <c r="J63" s="207"/>
      <c r="K63" s="204"/>
      <c r="L63" s="208"/>
    </row>
    <row r="64" customFormat="false" ht="30.75" hidden="false" customHeight="true" outlineLevel="0" collapsed="false">
      <c r="A64" s="162"/>
      <c r="B64" s="169"/>
      <c r="C64" s="112" t="n">
        <v>30</v>
      </c>
      <c r="D64" s="79" t="s">
        <v>119</v>
      </c>
      <c r="E64" s="192" t="s">
        <v>120</v>
      </c>
      <c r="F64" s="37"/>
      <c r="G64" s="38" t="n">
        <v>0.829</v>
      </c>
      <c r="H64" s="113" t="n">
        <v>31</v>
      </c>
      <c r="I64" s="79" t="s">
        <v>99</v>
      </c>
      <c r="J64" s="192" t="s">
        <v>121</v>
      </c>
      <c r="K64" s="40" t="str">
        <f aca="false">IF('1'!BL$3=1,"○","×")</f>
        <v>○</v>
      </c>
      <c r="L64" s="41" t="n">
        <v>0.927187206020696</v>
      </c>
    </row>
    <row r="65" customFormat="false" ht="39" hidden="false" customHeight="true" outlineLevel="0" collapsed="false">
      <c r="A65" s="162"/>
      <c r="B65" s="169"/>
      <c r="C65" s="112" t="n">
        <v>31</v>
      </c>
      <c r="D65" s="46" t="s">
        <v>122</v>
      </c>
      <c r="E65" s="175" t="s">
        <v>123</v>
      </c>
      <c r="F65" s="37"/>
      <c r="G65" s="45" t="n">
        <v>0.719</v>
      </c>
      <c r="H65" s="113" t="n">
        <v>32</v>
      </c>
      <c r="I65" s="46" t="s">
        <v>102</v>
      </c>
      <c r="J65" s="175" t="s">
        <v>124</v>
      </c>
      <c r="K65" s="48" t="str">
        <f aca="false">IF('1'!BM$3=1,"○","×")</f>
        <v>○</v>
      </c>
      <c r="L65" s="49" t="n">
        <v>0.729068673565381</v>
      </c>
    </row>
    <row r="66" customFormat="false" ht="64.5" hidden="false" customHeight="true" outlineLevel="0" collapsed="false">
      <c r="A66" s="162"/>
      <c r="B66" s="169"/>
      <c r="C66" s="112" t="n">
        <v>32</v>
      </c>
      <c r="D66" s="46" t="s">
        <v>125</v>
      </c>
      <c r="E66" s="175" t="s">
        <v>126</v>
      </c>
      <c r="F66" s="37"/>
      <c r="G66" s="45" t="n">
        <v>0.52</v>
      </c>
      <c r="H66" s="209" t="n">
        <v>33</v>
      </c>
      <c r="I66" s="79" t="s">
        <v>127</v>
      </c>
      <c r="J66" s="210" t="s">
        <v>128</v>
      </c>
      <c r="K66" s="48" t="str">
        <f aca="false">IF('1'!BN$3=1,"○","×")</f>
        <v>○</v>
      </c>
      <c r="L66" s="49" t="n">
        <v>0.87826904985889</v>
      </c>
    </row>
    <row r="67" customFormat="false" ht="45" hidden="false" customHeight="false" outlineLevel="0" collapsed="false">
      <c r="A67" s="162"/>
      <c r="B67" s="169"/>
      <c r="C67" s="112" t="n">
        <v>33</v>
      </c>
      <c r="D67" s="53" t="s">
        <v>129</v>
      </c>
      <c r="E67" s="174" t="s">
        <v>130</v>
      </c>
      <c r="F67" s="37"/>
      <c r="G67" s="176" t="n">
        <v>0.556</v>
      </c>
      <c r="H67" s="211"/>
      <c r="I67" s="212"/>
      <c r="J67" s="213"/>
      <c r="K67" s="48"/>
      <c r="L67" s="49"/>
    </row>
    <row r="68" customFormat="false" ht="36.75" hidden="false" customHeight="true" outlineLevel="0" collapsed="false">
      <c r="A68" s="162"/>
      <c r="B68" s="169"/>
      <c r="C68" s="112" t="n">
        <v>34</v>
      </c>
      <c r="D68" s="46" t="s">
        <v>131</v>
      </c>
      <c r="E68" s="175" t="s">
        <v>132</v>
      </c>
      <c r="F68" s="37"/>
      <c r="G68" s="45" t="n">
        <v>0.807</v>
      </c>
      <c r="H68" s="68" t="n">
        <v>34</v>
      </c>
      <c r="I68" s="46" t="s">
        <v>106</v>
      </c>
      <c r="J68" s="175" t="s">
        <v>133</v>
      </c>
      <c r="K68" s="48" t="str">
        <f aca="false">IF('1'!BO$3=1,"○","×")</f>
        <v>○</v>
      </c>
      <c r="L68" s="49" t="n">
        <v>0.821636876763876</v>
      </c>
    </row>
    <row r="69" customFormat="false" ht="39.75" hidden="false" customHeight="true" outlineLevel="0" collapsed="false">
      <c r="A69" s="162"/>
      <c r="B69" s="169"/>
      <c r="C69" s="58"/>
      <c r="D69" s="59"/>
      <c r="E69" s="47"/>
      <c r="F69" s="60"/>
      <c r="G69" s="78"/>
      <c r="H69" s="68" t="n">
        <v>35</v>
      </c>
      <c r="I69" s="53" t="s">
        <v>109</v>
      </c>
      <c r="J69" s="174" t="s">
        <v>134</v>
      </c>
      <c r="K69" s="48" t="str">
        <f aca="false">IF('1'!BP$3=1,"○","×")</f>
        <v>○</v>
      </c>
      <c r="L69" s="55" t="n">
        <v>0.759172154280339</v>
      </c>
    </row>
    <row r="70" customFormat="false" ht="34.5" hidden="false" customHeight="true" outlineLevel="0" collapsed="false">
      <c r="A70" s="162"/>
      <c r="B70" s="169"/>
      <c r="C70" s="58" t="n">
        <v>35</v>
      </c>
      <c r="D70" s="46" t="s">
        <v>135</v>
      </c>
      <c r="E70" s="175" t="s">
        <v>136</v>
      </c>
      <c r="F70" s="37"/>
      <c r="G70" s="45" t="n">
        <v>0.771</v>
      </c>
      <c r="H70" s="68" t="n">
        <v>36</v>
      </c>
      <c r="I70" s="46" t="s">
        <v>112</v>
      </c>
      <c r="J70" s="175" t="s">
        <v>137</v>
      </c>
      <c r="K70" s="48" t="str">
        <f aca="false">IF('1'!BQ$3=1,"○","×")</f>
        <v>○</v>
      </c>
      <c r="L70" s="49" t="n">
        <v>0.804</v>
      </c>
    </row>
    <row r="71" customFormat="false" ht="9.6" hidden="false" customHeight="false" outlineLevel="0" collapsed="false">
      <c r="A71" s="162"/>
      <c r="B71" s="214" t="s">
        <v>58</v>
      </c>
      <c r="C71" s="214"/>
      <c r="D71" s="214"/>
      <c r="E71" s="214"/>
      <c r="F71" s="215" t="n">
        <f aca="false">COUNTIF($F$64:$F$70,"○")</f>
        <v>0</v>
      </c>
      <c r="G71" s="185" t="n">
        <v>4.15450890292935</v>
      </c>
      <c r="H71" s="214" t="s">
        <v>58</v>
      </c>
      <c r="I71" s="214"/>
      <c r="J71" s="214"/>
      <c r="K71" s="215" t="n">
        <f aca="false">COUNTIF($K$64:$K$70,"○")</f>
        <v>6</v>
      </c>
      <c r="L71" s="186" t="n">
        <v>4.9</v>
      </c>
    </row>
    <row r="72" customFormat="false" ht="9.6" hidden="false" customHeight="false" outlineLevel="0" collapsed="false">
      <c r="A72" s="216"/>
      <c r="B72" s="187" t="s">
        <v>59</v>
      </c>
      <c r="C72" s="187"/>
      <c r="D72" s="187"/>
      <c r="E72" s="187"/>
      <c r="F72" s="217" t="n">
        <f aca="false">F71/6</f>
        <v>0</v>
      </c>
      <c r="G72" s="218" t="n">
        <f aca="false">AVERAGE(G64:G70)</f>
        <v>0.700333333333333</v>
      </c>
      <c r="H72" s="187" t="s">
        <v>59</v>
      </c>
      <c r="I72" s="187"/>
      <c r="J72" s="187"/>
      <c r="K72" s="219" t="n">
        <f aca="false">K71/6</f>
        <v>1</v>
      </c>
      <c r="L72" s="220" t="n">
        <f aca="false">AVERAGE(L64:L70)</f>
        <v>0.819888993414864</v>
      </c>
    </row>
    <row r="73" customFormat="false" ht="9" hidden="false" customHeight="false" outlineLevel="0" collapsed="false">
      <c r="A73" s="155"/>
      <c r="B73" s="163" t="s">
        <v>138</v>
      </c>
      <c r="C73" s="164"/>
      <c r="D73" s="164"/>
      <c r="E73" s="165"/>
      <c r="F73" s="166"/>
      <c r="G73" s="204"/>
      <c r="H73" s="205"/>
      <c r="I73" s="206"/>
      <c r="J73" s="207"/>
      <c r="K73" s="204"/>
      <c r="L73" s="208"/>
    </row>
    <row r="74" customFormat="false" ht="36.75" hidden="false" customHeight="true" outlineLevel="0" collapsed="false">
      <c r="A74" s="162"/>
      <c r="B74" s="169"/>
      <c r="C74" s="70" t="n">
        <v>36</v>
      </c>
      <c r="D74" s="53" t="s">
        <v>139</v>
      </c>
      <c r="E74" s="174" t="s">
        <v>140</v>
      </c>
      <c r="F74" s="37"/>
      <c r="G74" s="176" t="n">
        <v>0.693</v>
      </c>
      <c r="H74" s="68" t="n">
        <v>37</v>
      </c>
      <c r="I74" s="53" t="s">
        <v>114</v>
      </c>
      <c r="J74" s="175" t="s">
        <v>141</v>
      </c>
      <c r="K74" s="48" t="str">
        <f aca="false">IF('1'!BR$3=1,"○","×")</f>
        <v>○</v>
      </c>
      <c r="L74" s="49" t="n">
        <v>0.846</v>
      </c>
    </row>
    <row r="75" customFormat="false" ht="47.25" hidden="false" customHeight="true" outlineLevel="0" collapsed="false">
      <c r="A75" s="162"/>
      <c r="B75" s="169"/>
      <c r="C75" s="70" t="n">
        <v>37</v>
      </c>
      <c r="D75" s="53" t="s">
        <v>142</v>
      </c>
      <c r="E75" s="174" t="s">
        <v>143</v>
      </c>
      <c r="F75" s="37"/>
      <c r="G75" s="176" t="n">
        <v>0.577</v>
      </c>
      <c r="H75" s="68"/>
      <c r="I75" s="172"/>
      <c r="J75" s="47"/>
      <c r="K75" s="193"/>
      <c r="L75" s="221"/>
    </row>
    <row r="76" customFormat="false" ht="37.5" hidden="false" customHeight="true" outlineLevel="0" collapsed="false">
      <c r="A76" s="162"/>
      <c r="B76" s="169"/>
      <c r="C76" s="70" t="n">
        <v>38</v>
      </c>
      <c r="D76" s="53" t="s">
        <v>144</v>
      </c>
      <c r="E76" s="174" t="s">
        <v>145</v>
      </c>
      <c r="F76" s="37"/>
      <c r="G76" s="176" t="n">
        <v>0.694</v>
      </c>
      <c r="H76" s="77" t="n">
        <v>38</v>
      </c>
      <c r="I76" s="53" t="s">
        <v>119</v>
      </c>
      <c r="J76" s="174" t="s">
        <v>146</v>
      </c>
      <c r="K76" s="48" t="str">
        <f aca="false">IF('1'!BS$3=1,"○","×")</f>
        <v>○</v>
      </c>
      <c r="L76" s="55" t="n">
        <v>0.816</v>
      </c>
    </row>
    <row r="77" customFormat="false" ht="18" hidden="false" customHeight="false" outlineLevel="0" collapsed="false">
      <c r="A77" s="162"/>
      <c r="B77" s="169"/>
      <c r="C77" s="70" t="n">
        <v>39</v>
      </c>
      <c r="D77" s="53" t="s">
        <v>147</v>
      </c>
      <c r="E77" s="174" t="s">
        <v>148</v>
      </c>
      <c r="F77" s="37"/>
      <c r="G77" s="176" t="n">
        <v>0.889</v>
      </c>
      <c r="H77" s="77" t="n">
        <v>39</v>
      </c>
      <c r="I77" s="53" t="s">
        <v>122</v>
      </c>
      <c r="J77" s="174" t="s">
        <v>149</v>
      </c>
      <c r="K77" s="48" t="str">
        <f aca="false">IF('1'!BT$3=1,"○","×")</f>
        <v>○</v>
      </c>
      <c r="L77" s="55" t="n">
        <v>0.907996237064911</v>
      </c>
    </row>
    <row r="78" customFormat="false" ht="38.25" hidden="false" customHeight="true" outlineLevel="0" collapsed="false">
      <c r="A78" s="162"/>
      <c r="B78" s="169"/>
      <c r="C78" s="70" t="n">
        <v>40</v>
      </c>
      <c r="D78" s="46" t="s">
        <v>150</v>
      </c>
      <c r="E78" s="175" t="s">
        <v>151</v>
      </c>
      <c r="F78" s="37"/>
      <c r="G78" s="45" t="n">
        <v>0.879</v>
      </c>
      <c r="H78" s="77" t="n">
        <v>40</v>
      </c>
      <c r="I78" s="46" t="s">
        <v>131</v>
      </c>
      <c r="J78" s="175" t="s">
        <v>152</v>
      </c>
      <c r="K78" s="48" t="str">
        <f aca="false">IF('1'!BZ$3=1,"○","×")</f>
        <v>○</v>
      </c>
      <c r="L78" s="49" t="n">
        <v>0.806020696142991</v>
      </c>
    </row>
    <row r="79" customFormat="false" ht="47.25" hidden="false" customHeight="true" outlineLevel="0" collapsed="false">
      <c r="A79" s="162"/>
      <c r="B79" s="169"/>
      <c r="C79" s="70" t="n">
        <v>41</v>
      </c>
      <c r="D79" s="53" t="s">
        <v>153</v>
      </c>
      <c r="E79" s="174" t="s">
        <v>154</v>
      </c>
      <c r="F79" s="37"/>
      <c r="G79" s="176" t="n">
        <v>0.793</v>
      </c>
      <c r="H79" s="77" t="n">
        <v>41</v>
      </c>
      <c r="I79" s="46" t="s">
        <v>135</v>
      </c>
      <c r="J79" s="175" t="s">
        <v>155</v>
      </c>
      <c r="K79" s="48" t="str">
        <f aca="false">IF('1'!CA$3=1,"○","×")</f>
        <v>○</v>
      </c>
      <c r="L79" s="49" t="n">
        <v>0.887111947318909</v>
      </c>
    </row>
    <row r="80" customFormat="false" ht="33" hidden="false" customHeight="true" outlineLevel="0" collapsed="false">
      <c r="A80" s="162"/>
      <c r="B80" s="169"/>
      <c r="C80" s="70" t="n">
        <v>42</v>
      </c>
      <c r="D80" s="53" t="s">
        <v>156</v>
      </c>
      <c r="E80" s="174" t="s">
        <v>157</v>
      </c>
      <c r="F80" s="37"/>
      <c r="G80" s="176" t="n">
        <v>0.796</v>
      </c>
      <c r="H80" s="77" t="n">
        <v>42</v>
      </c>
      <c r="I80" s="53" t="s">
        <v>139</v>
      </c>
      <c r="J80" s="174" t="s">
        <v>158</v>
      </c>
      <c r="K80" s="48" t="str">
        <f aca="false">IF('1'!CB$3=1,"○","×")</f>
        <v>○</v>
      </c>
      <c r="L80" s="55" t="n">
        <v>0.850423330197554</v>
      </c>
    </row>
    <row r="81" customFormat="false" ht="36" hidden="false" customHeight="false" outlineLevel="0" collapsed="false">
      <c r="A81" s="162"/>
      <c r="B81" s="169"/>
      <c r="C81" s="70" t="n">
        <v>43</v>
      </c>
      <c r="D81" s="46" t="s">
        <v>159</v>
      </c>
      <c r="E81" s="175" t="s">
        <v>160</v>
      </c>
      <c r="F81" s="37"/>
      <c r="G81" s="45" t="n">
        <v>0.698</v>
      </c>
      <c r="H81" s="77" t="n">
        <v>43</v>
      </c>
      <c r="I81" s="46" t="s">
        <v>144</v>
      </c>
      <c r="J81" s="175" t="s">
        <v>161</v>
      </c>
      <c r="K81" s="48" t="str">
        <f aca="false">IF('1'!CC$3=1,"○","×")</f>
        <v>○</v>
      </c>
      <c r="L81" s="49" t="n">
        <v>0.817685794920038</v>
      </c>
    </row>
    <row r="82" customFormat="false" ht="30.75" hidden="false" customHeight="true" outlineLevel="0" collapsed="false">
      <c r="A82" s="162"/>
      <c r="B82" s="169"/>
      <c r="C82" s="70" t="n">
        <v>44</v>
      </c>
      <c r="D82" s="46" t="s">
        <v>162</v>
      </c>
      <c r="E82" s="175" t="s">
        <v>163</v>
      </c>
      <c r="F82" s="37"/>
      <c r="G82" s="71" t="n">
        <v>0.619</v>
      </c>
      <c r="H82" s="113"/>
      <c r="I82" s="114"/>
      <c r="J82" s="80"/>
      <c r="K82" s="222"/>
      <c r="L82" s="38"/>
    </row>
    <row r="83" customFormat="false" ht="27" hidden="false" customHeight="true" outlineLevel="0" collapsed="false">
      <c r="A83" s="162"/>
      <c r="B83" s="169"/>
      <c r="C83" s="70" t="n">
        <v>45</v>
      </c>
      <c r="D83" s="53" t="s">
        <v>164</v>
      </c>
      <c r="E83" s="174" t="s">
        <v>165</v>
      </c>
      <c r="F83" s="37"/>
      <c r="G83" s="176" t="n">
        <v>0.753589890867318</v>
      </c>
      <c r="H83" s="68" t="n">
        <v>44</v>
      </c>
      <c r="I83" s="46" t="s">
        <v>125</v>
      </c>
      <c r="J83" s="175" t="s">
        <v>166</v>
      </c>
      <c r="K83" s="48" t="str">
        <f aca="false">IF('1'!BW$3=1,"○","×")</f>
        <v>○</v>
      </c>
      <c r="L83" s="49" t="n">
        <v>0.730009407337723</v>
      </c>
    </row>
    <row r="84" customFormat="false" ht="24" hidden="false" customHeight="true" outlineLevel="0" collapsed="false">
      <c r="A84" s="162"/>
      <c r="B84" s="169"/>
      <c r="C84" s="70" t="n">
        <v>46</v>
      </c>
      <c r="D84" s="53" t="s">
        <v>167</v>
      </c>
      <c r="E84" s="174" t="s">
        <v>168</v>
      </c>
      <c r="F84" s="37"/>
      <c r="G84" s="176" t="n">
        <v>0.872487076392878</v>
      </c>
      <c r="H84" s="68" t="n">
        <v>45</v>
      </c>
      <c r="I84" s="46" t="s">
        <v>169</v>
      </c>
      <c r="J84" s="175" t="s">
        <v>170</v>
      </c>
      <c r="K84" s="48" t="str">
        <f aca="false">IF('1'!CD$3=1,"○","×")</f>
        <v>○</v>
      </c>
      <c r="L84" s="49" t="n">
        <v>0.901222953904045</v>
      </c>
    </row>
    <row r="85" customFormat="false" ht="27" hidden="false" customHeight="false" outlineLevel="0" collapsed="false">
      <c r="A85" s="162"/>
      <c r="B85" s="169"/>
      <c r="C85" s="70" t="n">
        <v>47</v>
      </c>
      <c r="D85" s="53" t="s">
        <v>171</v>
      </c>
      <c r="E85" s="174" t="s">
        <v>172</v>
      </c>
      <c r="F85" s="37"/>
      <c r="G85" s="176" t="n">
        <v>0.155657668006893</v>
      </c>
      <c r="H85" s="85"/>
      <c r="I85" s="86"/>
      <c r="J85" s="84"/>
      <c r="K85" s="87"/>
      <c r="L85" s="88"/>
    </row>
    <row r="86" customFormat="false" ht="30" hidden="false" customHeight="true" outlineLevel="0" collapsed="false">
      <c r="A86" s="162"/>
      <c r="B86" s="169"/>
      <c r="C86" s="70" t="n">
        <v>48</v>
      </c>
      <c r="D86" s="195" t="s">
        <v>173</v>
      </c>
      <c r="E86" s="196" t="s">
        <v>174</v>
      </c>
      <c r="F86" s="37"/>
      <c r="G86" s="123" t="n">
        <v>0.489948305571511</v>
      </c>
      <c r="H86" s="223"/>
      <c r="I86" s="224"/>
      <c r="J86" s="225"/>
      <c r="K86" s="226"/>
      <c r="L86" s="227"/>
    </row>
    <row r="87" customFormat="false" ht="9.6" hidden="false" customHeight="false" outlineLevel="0" collapsed="false">
      <c r="A87" s="162"/>
      <c r="B87" s="183" t="s">
        <v>58</v>
      </c>
      <c r="C87" s="183"/>
      <c r="D87" s="183"/>
      <c r="E87" s="183"/>
      <c r="F87" s="184" t="n">
        <f aca="false">COUNTIF($F$74:$F$86,"○")</f>
        <v>0</v>
      </c>
      <c r="G87" s="185" t="n">
        <v>8.9</v>
      </c>
      <c r="H87" s="183" t="s">
        <v>58</v>
      </c>
      <c r="I87" s="183"/>
      <c r="J87" s="183"/>
      <c r="K87" s="184" t="n">
        <f aca="false">COUNTIF($K$74:$K$84,"○")</f>
        <v>9</v>
      </c>
      <c r="L87" s="186" t="n">
        <v>7.6</v>
      </c>
    </row>
    <row r="88" customFormat="false" ht="9.6" hidden="false" customHeight="false" outlineLevel="0" collapsed="false">
      <c r="A88" s="162"/>
      <c r="B88" s="187" t="s">
        <v>59</v>
      </c>
      <c r="C88" s="187"/>
      <c r="D88" s="187"/>
      <c r="E88" s="187"/>
      <c r="F88" s="188" t="n">
        <f aca="false">F87/13</f>
        <v>0</v>
      </c>
      <c r="G88" s="189" t="n">
        <f aca="false">AVERAGE(G74:G86)</f>
        <v>0.685360226218354</v>
      </c>
      <c r="H88" s="187" t="s">
        <v>59</v>
      </c>
      <c r="I88" s="187"/>
      <c r="J88" s="187"/>
      <c r="K88" s="199" t="n">
        <f aca="false">K87/9</f>
        <v>1</v>
      </c>
      <c r="L88" s="191" t="n">
        <f aca="false">AVERAGE(L74:L84)</f>
        <v>0.840274485209574</v>
      </c>
    </row>
    <row r="89" customFormat="false" ht="9" hidden="false" customHeight="false" outlineLevel="0" collapsed="false">
      <c r="A89" s="162"/>
      <c r="B89" s="200" t="s">
        <v>175</v>
      </c>
      <c r="C89" s="201"/>
      <c r="D89" s="201"/>
      <c r="E89" s="202"/>
      <c r="F89" s="203"/>
      <c r="G89" s="204"/>
      <c r="H89" s="205"/>
      <c r="I89" s="206"/>
      <c r="J89" s="207"/>
      <c r="K89" s="204"/>
      <c r="L89" s="208"/>
    </row>
    <row r="90" customFormat="false" ht="41.25" hidden="false" customHeight="true" outlineLevel="0" collapsed="false">
      <c r="A90" s="162"/>
      <c r="B90" s="169"/>
      <c r="C90" s="112" t="n">
        <v>49</v>
      </c>
      <c r="D90" s="79" t="s">
        <v>176</v>
      </c>
      <c r="E90" s="192" t="s">
        <v>177</v>
      </c>
      <c r="F90" s="37"/>
      <c r="G90" s="38" t="n">
        <v>0.701321079839173</v>
      </c>
      <c r="H90" s="209" t="n">
        <v>46</v>
      </c>
      <c r="I90" s="79" t="s">
        <v>178</v>
      </c>
      <c r="J90" s="192" t="s">
        <v>179</v>
      </c>
      <c r="K90" s="40" t="str">
        <f aca="false">IF('1'!CE$3=1,"○","×")</f>
        <v>○</v>
      </c>
      <c r="L90" s="41" t="n">
        <v>0.816933207902164</v>
      </c>
    </row>
    <row r="91" customFormat="false" ht="50.25" hidden="false" customHeight="true" outlineLevel="0" collapsed="false">
      <c r="A91" s="162"/>
      <c r="B91" s="169"/>
      <c r="C91" s="112" t="n">
        <v>50</v>
      </c>
      <c r="D91" s="46" t="s">
        <v>180</v>
      </c>
      <c r="E91" s="175" t="s">
        <v>181</v>
      </c>
      <c r="F91" s="37"/>
      <c r="G91" s="45" t="n">
        <v>0.847788627225732</v>
      </c>
      <c r="H91" s="209" t="n">
        <v>47</v>
      </c>
      <c r="I91" s="46" t="s">
        <v>147</v>
      </c>
      <c r="J91" s="175" t="s">
        <v>182</v>
      </c>
      <c r="K91" s="40" t="str">
        <f aca="false">IF('1'!CF$3=1,"○","×")</f>
        <v>○</v>
      </c>
      <c r="L91" s="49" t="n">
        <v>0.962370649106303</v>
      </c>
    </row>
    <row r="92" customFormat="false" ht="30" hidden="false" customHeight="true" outlineLevel="0" collapsed="false">
      <c r="A92" s="162"/>
      <c r="B92" s="169"/>
      <c r="C92" s="112" t="n">
        <v>51</v>
      </c>
      <c r="D92" s="46" t="s">
        <v>183</v>
      </c>
      <c r="E92" s="175" t="s">
        <v>184</v>
      </c>
      <c r="F92" s="37"/>
      <c r="G92" s="45" t="n">
        <v>0.37736932797243</v>
      </c>
      <c r="H92" s="209" t="n">
        <v>48</v>
      </c>
      <c r="I92" s="46" t="s">
        <v>185</v>
      </c>
      <c r="J92" s="175" t="s">
        <v>186</v>
      </c>
      <c r="K92" s="40" t="str">
        <f aca="false">IF('1'!CG$3=1,"○","×")</f>
        <v>○</v>
      </c>
      <c r="L92" s="49" t="n">
        <v>0.584760112888053</v>
      </c>
    </row>
    <row r="93" customFormat="false" ht="45.75" hidden="false" customHeight="true" outlineLevel="0" collapsed="false">
      <c r="A93" s="162"/>
      <c r="B93" s="169"/>
      <c r="C93" s="112" t="n">
        <v>52</v>
      </c>
      <c r="D93" s="46" t="s">
        <v>187</v>
      </c>
      <c r="E93" s="175" t="s">
        <v>188</v>
      </c>
      <c r="F93" s="37"/>
      <c r="G93" s="45" t="n">
        <v>0.663411832280299</v>
      </c>
      <c r="H93" s="209" t="n">
        <v>49</v>
      </c>
      <c r="I93" s="46" t="s">
        <v>150</v>
      </c>
      <c r="J93" s="175" t="s">
        <v>189</v>
      </c>
      <c r="K93" s="40" t="str">
        <f aca="false">IF('1'!CH$3=1,"○","×")</f>
        <v>○</v>
      </c>
      <c r="L93" s="49" t="n">
        <v>0.851740357478834</v>
      </c>
    </row>
    <row r="94" customFormat="false" ht="41.25" hidden="false" customHeight="true" outlineLevel="0" collapsed="false">
      <c r="A94" s="162"/>
      <c r="B94" s="169"/>
      <c r="C94" s="112" t="n">
        <v>53</v>
      </c>
      <c r="D94" s="212" t="s">
        <v>190</v>
      </c>
      <c r="E94" s="228" t="s">
        <v>191</v>
      </c>
      <c r="F94" s="37"/>
      <c r="G94" s="180" t="n">
        <v>0.659965537047674</v>
      </c>
      <c r="H94" s="229" t="n">
        <v>50</v>
      </c>
      <c r="I94" s="212" t="s">
        <v>153</v>
      </c>
      <c r="J94" s="228" t="s">
        <v>192</v>
      </c>
      <c r="K94" s="48" t="str">
        <f aca="false">IF('1'!CI$3=1,"○","×")</f>
        <v>○</v>
      </c>
      <c r="L94" s="230" t="n">
        <v>0.945061147695202</v>
      </c>
    </row>
    <row r="95" customFormat="false" ht="35.25" hidden="false" customHeight="true" outlineLevel="0" collapsed="false">
      <c r="A95" s="162"/>
      <c r="B95" s="169"/>
      <c r="C95" s="112" t="n">
        <v>54</v>
      </c>
      <c r="D95" s="212" t="s">
        <v>193</v>
      </c>
      <c r="E95" s="228" t="s">
        <v>194</v>
      </c>
      <c r="F95" s="37"/>
      <c r="G95" s="231" t="n">
        <v>0.96496266513498</v>
      </c>
      <c r="H95" s="85"/>
      <c r="I95" s="224"/>
      <c r="J95" s="225"/>
      <c r="K95" s="232"/>
      <c r="L95" s="128"/>
    </row>
    <row r="96" customFormat="false" ht="9.6" hidden="false" customHeight="false" outlineLevel="0" collapsed="false">
      <c r="A96" s="162"/>
      <c r="B96" s="183" t="s">
        <v>58</v>
      </c>
      <c r="C96" s="183"/>
      <c r="D96" s="183"/>
      <c r="E96" s="183"/>
      <c r="F96" s="184" t="n">
        <f aca="false">COUNTIF($F$90:$F$95,"○")</f>
        <v>0</v>
      </c>
      <c r="G96" s="185" t="n">
        <v>4.2</v>
      </c>
      <c r="H96" s="183" t="s">
        <v>58</v>
      </c>
      <c r="I96" s="183"/>
      <c r="J96" s="183"/>
      <c r="K96" s="184" t="n">
        <f aca="false">COUNTIF($K$90:$K$94,"○")</f>
        <v>5</v>
      </c>
      <c r="L96" s="186" t="n">
        <v>4.2</v>
      </c>
    </row>
    <row r="97" customFormat="false" ht="9.6" hidden="false" customHeight="false" outlineLevel="0" collapsed="false">
      <c r="A97" s="162"/>
      <c r="B97" s="187" t="s">
        <v>59</v>
      </c>
      <c r="C97" s="187"/>
      <c r="D97" s="187"/>
      <c r="E97" s="187"/>
      <c r="F97" s="188" t="n">
        <f aca="false">F96/6</f>
        <v>0</v>
      </c>
      <c r="G97" s="189" t="n">
        <f aca="false">AVERAGE(G90:G95)</f>
        <v>0.702469844916714</v>
      </c>
      <c r="H97" s="187" t="s">
        <v>59</v>
      </c>
      <c r="I97" s="187"/>
      <c r="J97" s="187"/>
      <c r="K97" s="199" t="n">
        <f aca="false">K96/5</f>
        <v>1</v>
      </c>
      <c r="L97" s="191" t="n">
        <f aca="false">AVERAGE(L90:L94)</f>
        <v>0.832173095014111</v>
      </c>
    </row>
    <row r="98" customFormat="false" ht="9.6" hidden="false" customHeight="true" outlineLevel="0" collapsed="false">
      <c r="A98" s="233" t="s">
        <v>195</v>
      </c>
      <c r="B98" s="233"/>
      <c r="C98" s="233"/>
      <c r="D98" s="233"/>
      <c r="E98" s="233"/>
      <c r="F98" s="234" t="n">
        <f aca="false">F53+F61+F71+F87+F96</f>
        <v>0</v>
      </c>
      <c r="G98" s="235" t="n">
        <v>26</v>
      </c>
      <c r="H98" s="236" t="s">
        <v>196</v>
      </c>
      <c r="I98" s="236"/>
      <c r="J98" s="236"/>
      <c r="K98" s="237" t="n">
        <f aca="false">K53+K61+K71+K87+K96</f>
        <v>30</v>
      </c>
      <c r="L98" s="238" t="n">
        <v>26.7</v>
      </c>
    </row>
    <row r="99" customFormat="false" ht="9.6" hidden="false" customHeight="true" outlineLevel="0" collapsed="false">
      <c r="A99" s="239" t="s">
        <v>197</v>
      </c>
      <c r="B99" s="239"/>
      <c r="C99" s="239"/>
      <c r="D99" s="239"/>
      <c r="E99" s="239"/>
      <c r="F99" s="240" t="n">
        <f aca="false">F98/35</f>
        <v>0</v>
      </c>
      <c r="G99" s="241" t="n">
        <f aca="false">(G97+G88+G72+G62+G54)/5</f>
        <v>0.766186912178383</v>
      </c>
      <c r="H99" s="242" t="s">
        <v>198</v>
      </c>
      <c r="I99" s="242"/>
      <c r="J99" s="242"/>
      <c r="K99" s="243" t="n">
        <f aca="false">K98/31</f>
        <v>0.967741935483871</v>
      </c>
      <c r="L99" s="244" t="n">
        <f aca="false">(L97+L88+L72+L62+L54)/5</f>
        <v>0.863534859412564</v>
      </c>
    </row>
    <row r="100" customFormat="false" ht="12" hidden="false" customHeight="true" outlineLevel="0" collapsed="false">
      <c r="A100" s="245" t="s">
        <v>199</v>
      </c>
      <c r="B100" s="246"/>
      <c r="C100" s="247"/>
      <c r="D100" s="247"/>
      <c r="E100" s="247"/>
      <c r="F100" s="247"/>
      <c r="G100" s="246"/>
      <c r="H100" s="247"/>
      <c r="I100" s="247"/>
      <c r="J100" s="247"/>
      <c r="K100" s="247"/>
      <c r="L100" s="248"/>
    </row>
    <row r="101" customFormat="false" ht="29.25" hidden="false" customHeight="true" outlineLevel="0" collapsed="false">
      <c r="A101" s="249"/>
      <c r="B101" s="250"/>
      <c r="C101" s="64" t="n">
        <v>55</v>
      </c>
      <c r="D101" s="65" t="s">
        <v>200</v>
      </c>
      <c r="E101" s="170" t="s">
        <v>201</v>
      </c>
      <c r="F101" s="37"/>
      <c r="G101" s="171" t="n">
        <v>0.742676622630672</v>
      </c>
      <c r="H101" s="68" t="n">
        <v>51</v>
      </c>
      <c r="I101" s="46" t="s">
        <v>156</v>
      </c>
      <c r="J101" s="175" t="s">
        <v>202</v>
      </c>
      <c r="K101" s="48" t="str">
        <f aca="false">IF('1'!CJ$3=1,"○","×")</f>
        <v>○</v>
      </c>
      <c r="L101" s="49" t="n">
        <v>0.789275634995296</v>
      </c>
    </row>
    <row r="102" customFormat="false" ht="24.75" hidden="false" customHeight="true" outlineLevel="0" collapsed="false">
      <c r="A102" s="249"/>
      <c r="B102" s="250"/>
      <c r="C102" s="64" t="n">
        <v>56</v>
      </c>
      <c r="D102" s="46" t="s">
        <v>203</v>
      </c>
      <c r="E102" s="175" t="s">
        <v>204</v>
      </c>
      <c r="F102" s="37"/>
      <c r="G102" s="45" t="n">
        <v>0.813900057438254</v>
      </c>
      <c r="H102" s="68" t="n">
        <v>52</v>
      </c>
      <c r="I102" s="46" t="s">
        <v>159</v>
      </c>
      <c r="J102" s="175" t="s">
        <v>205</v>
      </c>
      <c r="K102" s="48" t="str">
        <f aca="false">IF('1'!CK$3=1,"○","×")</f>
        <v>○</v>
      </c>
      <c r="L102" s="49" t="n">
        <v>0.910065851364064</v>
      </c>
    </row>
    <row r="103" customFormat="false" ht="36" hidden="false" customHeight="false" outlineLevel="0" collapsed="false">
      <c r="A103" s="249"/>
      <c r="B103" s="250"/>
      <c r="C103" s="64" t="n">
        <v>57</v>
      </c>
      <c r="D103" s="212" t="s">
        <v>206</v>
      </c>
      <c r="E103" s="228" t="s">
        <v>207</v>
      </c>
      <c r="F103" s="37"/>
      <c r="G103" s="180" t="n">
        <v>0.88110281447444</v>
      </c>
      <c r="H103" s="68" t="n">
        <v>53</v>
      </c>
      <c r="I103" s="212" t="s">
        <v>162</v>
      </c>
      <c r="J103" s="228" t="s">
        <v>208</v>
      </c>
      <c r="K103" s="48" t="str">
        <f aca="false">IF('1'!CL$3=1,"○","×")</f>
        <v>○</v>
      </c>
      <c r="L103" s="230" t="n">
        <v>0.845155221072437</v>
      </c>
    </row>
    <row r="104" customFormat="false" ht="36" hidden="false" customHeight="false" outlineLevel="0" collapsed="false">
      <c r="A104" s="249"/>
      <c r="B104" s="250"/>
      <c r="C104" s="64" t="n">
        <v>58</v>
      </c>
      <c r="D104" s="79" t="s">
        <v>209</v>
      </c>
      <c r="E104" s="192" t="s">
        <v>210</v>
      </c>
      <c r="F104" s="37"/>
      <c r="G104" s="38" t="n">
        <v>0.926479035037335</v>
      </c>
      <c r="H104" s="68" t="n">
        <v>54</v>
      </c>
      <c r="I104" s="79" t="s">
        <v>211</v>
      </c>
      <c r="J104" s="192" t="s">
        <v>212</v>
      </c>
      <c r="K104" s="48" t="str">
        <f aca="false">IF('1'!CM$3=1,"○","×")</f>
        <v>○</v>
      </c>
      <c r="L104" s="41" t="n">
        <v>0.889934148635936</v>
      </c>
    </row>
    <row r="105" customFormat="false" ht="42" hidden="false" customHeight="true" outlineLevel="0" collapsed="false">
      <c r="A105" s="249"/>
      <c r="B105" s="251"/>
      <c r="C105" s="64" t="n">
        <v>59</v>
      </c>
      <c r="D105" s="252" t="s">
        <v>213</v>
      </c>
      <c r="E105" s="253" t="s">
        <v>214</v>
      </c>
      <c r="F105" s="37"/>
      <c r="G105" s="254" t="n">
        <v>0.921883974727168</v>
      </c>
      <c r="H105" s="68" t="n">
        <v>55</v>
      </c>
      <c r="I105" s="252" t="s">
        <v>164</v>
      </c>
      <c r="J105" s="253" t="s">
        <v>215</v>
      </c>
      <c r="K105" s="48" t="str">
        <f aca="false">IF('1'!CN$3=1,"○","×")</f>
        <v>○</v>
      </c>
      <c r="L105" s="255" t="n">
        <v>0.909125117591722</v>
      </c>
    </row>
    <row r="106" customFormat="false" ht="9.6" hidden="false" customHeight="false" outlineLevel="0" collapsed="false">
      <c r="A106" s="256"/>
      <c r="B106" s="257" t="s">
        <v>216</v>
      </c>
      <c r="C106" s="257"/>
      <c r="D106" s="257"/>
      <c r="E106" s="257"/>
      <c r="F106" s="258" t="n">
        <f aca="false">COUNTIF($F$101:$F$105,"○")</f>
        <v>0</v>
      </c>
      <c r="G106" s="259" t="n">
        <v>4.28202182653647</v>
      </c>
      <c r="H106" s="257" t="s">
        <v>216</v>
      </c>
      <c r="I106" s="257"/>
      <c r="J106" s="257"/>
      <c r="K106" s="258" t="n">
        <f aca="false">COUNTIF($K$101:$K$105,"○")</f>
        <v>5</v>
      </c>
      <c r="L106" s="260" t="n">
        <v>4.3</v>
      </c>
    </row>
    <row r="107" customFormat="false" ht="9.6" hidden="false" customHeight="false" outlineLevel="0" collapsed="false">
      <c r="A107" s="261"/>
      <c r="B107" s="262" t="s">
        <v>217</v>
      </c>
      <c r="C107" s="262"/>
      <c r="D107" s="262"/>
      <c r="E107" s="262"/>
      <c r="F107" s="263" t="n">
        <f aca="false">F106/5</f>
        <v>0</v>
      </c>
      <c r="G107" s="264" t="n">
        <f aca="false">AVERAGE(G101:G105)</f>
        <v>0.857208500861574</v>
      </c>
      <c r="H107" s="262" t="s">
        <v>217</v>
      </c>
      <c r="I107" s="262"/>
      <c r="J107" s="262"/>
      <c r="K107" s="263" t="n">
        <f aca="false">K106/5</f>
        <v>1</v>
      </c>
      <c r="L107" s="265" t="n">
        <f aca="false">(L101+L102+L103+L104+L105)/5</f>
        <v>0.868711194731891</v>
      </c>
    </row>
  </sheetData>
  <mergeCells count="50">
    <mergeCell ref="K1:L1"/>
    <mergeCell ref="B4:L4"/>
    <mergeCell ref="D8:E8"/>
    <mergeCell ref="H8:J8"/>
    <mergeCell ref="B26:E26"/>
    <mergeCell ref="H26:J26"/>
    <mergeCell ref="B27:E27"/>
    <mergeCell ref="H27:J27"/>
    <mergeCell ref="B34:E34"/>
    <mergeCell ref="H34:J34"/>
    <mergeCell ref="B35:E35"/>
    <mergeCell ref="H35:J35"/>
    <mergeCell ref="B40:E40"/>
    <mergeCell ref="H40:J40"/>
    <mergeCell ref="B41:E41"/>
    <mergeCell ref="H41:J41"/>
    <mergeCell ref="A42:E42"/>
    <mergeCell ref="H42:J42"/>
    <mergeCell ref="A43:E43"/>
    <mergeCell ref="H43:J43"/>
    <mergeCell ref="B53:E53"/>
    <mergeCell ref="H53:J53"/>
    <mergeCell ref="B54:E54"/>
    <mergeCell ref="H54:J54"/>
    <mergeCell ref="B61:E61"/>
    <mergeCell ref="H61:J61"/>
    <mergeCell ref="B62:E62"/>
    <mergeCell ref="H62:J62"/>
    <mergeCell ref="K66:K67"/>
    <mergeCell ref="L66:L67"/>
    <mergeCell ref="B71:E71"/>
    <mergeCell ref="H71:J71"/>
    <mergeCell ref="B72:E72"/>
    <mergeCell ref="H72:J72"/>
    <mergeCell ref="B87:E87"/>
    <mergeCell ref="H87:J87"/>
    <mergeCell ref="B88:E88"/>
    <mergeCell ref="H88:J88"/>
    <mergeCell ref="B96:E96"/>
    <mergeCell ref="H96:J96"/>
    <mergeCell ref="B97:E97"/>
    <mergeCell ref="H97:J97"/>
    <mergeCell ref="A98:E98"/>
    <mergeCell ref="H98:J98"/>
    <mergeCell ref="A99:E99"/>
    <mergeCell ref="H99:J99"/>
    <mergeCell ref="B106:E106"/>
    <mergeCell ref="H106:J106"/>
    <mergeCell ref="B107:E107"/>
    <mergeCell ref="H107:J107"/>
  </mergeCells>
  <dataValidations count="1">
    <dataValidation allowBlank="true" operator="equal" showDropDown="false" showErrorMessage="true" showInputMessage="true" sqref="K11:K16 K18 K20:K24 K29:K32 K37:K39 K47:K52 K56:K60 K64:K66 K68:K70 K74 K76:K81 K83:K84 K90:K94 K101:K105" type="list">
      <formula1>"○,×"</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4" manualBreakCount="4">
    <brk id="27" man="true" max="16383" min="0"/>
    <brk id="43" man="true" max="16383" min="0"/>
    <brk id="72" man="true" max="16383" min="0"/>
    <brk id="99" man="true" max="16383" min="0"/>
  </rowBreaks>
</worksheet>
</file>

<file path=xl/worksheets/sheet2.xml><?xml version="1.0" encoding="utf-8"?>
<worksheet xmlns="http://schemas.openxmlformats.org/spreadsheetml/2006/main" xmlns:r="http://schemas.openxmlformats.org/officeDocument/2006/relationships">
  <sheetPr filterMode="false">
    <tabColor rgb="FFFF0000"/>
    <pageSetUpPr fitToPage="false"/>
  </sheetPr>
  <dimension ref="B1:O1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0" width="4.2834008097166"/>
    <col collapsed="false" hidden="false" max="2" min="2" style="0" width="2.67611336032389"/>
    <col collapsed="false" hidden="false" max="3" min="3" style="0" width="57.417004048583"/>
    <col collapsed="false" hidden="false" max="4" min="4" style="0" width="11.246963562753"/>
    <col collapsed="false" hidden="false" max="5" min="5" style="0" width="14.7813765182186"/>
    <col collapsed="false" hidden="false" max="6" min="6" style="0" width="13.497975708502"/>
    <col collapsed="false" hidden="false" max="1025" min="7" style="0" width="8.57085020242915"/>
  </cols>
  <sheetData>
    <row r="1" customFormat="false" ht="13.2" hidden="false" customHeight="false" outlineLevel="0" collapsed="false">
      <c r="H1" s="266" t="s">
        <v>
218</v>
      </c>
    </row>
    <row r="2" customFormat="false" ht="26.25" hidden="false" customHeight="true" outlineLevel="0" collapsed="false">
      <c r="B2" s="7" t="s">
        <v>
219</v>
      </c>
    </row>
    <row r="3" customFormat="false" ht="7.5" hidden="false" customHeight="true" outlineLevel="0" collapsed="false">
</row>
    <row r="4" customFormat="false" ht="91.5" hidden="false" customHeight="true" outlineLevel="0" collapsed="false">
      <c r="B4" s="267" t="s">
        <v>
220</v>
      </c>
      <c r="C4" s="267"/>
      <c r="D4" s="267"/>
      <c r="E4" s="267"/>
    </row>
    <row r="5" customFormat="false" ht="13.2" hidden="false" customHeight="false" outlineLevel="0" collapsed="false">
      <c r="C5" s="268"/>
      <c r="D5" s="268"/>
      <c r="E5" s="268"/>
      <c r="F5" s="268"/>
      <c r="G5" s="268"/>
      <c r="H5" s="268"/>
      <c r="I5" s="268"/>
      <c r="J5" s="268"/>
      <c r="K5" s="268"/>
      <c r="L5" s="268"/>
      <c r="M5" s="268"/>
      <c r="N5" s="268"/>
      <c r="O5" s="268"/>
    </row>
    <row r="6" customFormat="false" ht="21" hidden="false" customHeight="true" outlineLevel="0" collapsed="false">
      <c r="C6" s="268"/>
      <c r="D6" s="269" t="s">
        <v>
221</v>
      </c>
      <c r="E6" s="268"/>
      <c r="F6" s="268"/>
      <c r="G6" s="268"/>
      <c r="H6" s="268"/>
      <c r="I6" s="268"/>
      <c r="J6" s="268"/>
      <c r="K6" s="268"/>
      <c r="L6" s="268"/>
      <c r="M6" s="268"/>
      <c r="N6" s="268"/>
      <c r="O6" s="268"/>
    </row>
    <row r="7" customFormat="false" ht="35.25" hidden="false" customHeight="true" outlineLevel="0" collapsed="false">
      <c r="B7" s="270"/>
      <c r="C7" s="271"/>
      <c r="D7" s="272" t="str">
        <f aca="false">
'1'!E3</f>
        <v>
山陽小野田市地域包括支援センター</v>
      </c>
      <c r="E7" s="273" t="s">
        <v>
222</v>
      </c>
      <c r="F7" s="274" t="s">
        <v>
223</v>
      </c>
      <c r="G7" s="268"/>
      <c r="H7" s="268"/>
      <c r="I7" s="268"/>
      <c r="J7" s="268"/>
      <c r="K7" s="268"/>
      <c r="L7" s="268"/>
      <c r="M7" s="268"/>
      <c r="N7" s="268"/>
      <c r="O7" s="268"/>
    </row>
    <row r="8" customFormat="false" ht="15" hidden="false" customHeight="false" outlineLevel="0" collapsed="false">
      <c r="B8" s="275" t="n">
        <v>
1</v>
      </c>
      <c r="C8" s="276" t="s">
        <v>
224</v>
      </c>
      <c r="D8" s="277" t="n">
        <f aca="false">
'1.業務チェックシート'!K43</f>
        <v>
0.894736842105263</v>
      </c>
      <c r="E8" s="278" t="n">
        <v>
0.896</v>
      </c>
      <c r="F8" s="279" t="n">
        <v>
0.856486567462299</v>
      </c>
      <c r="G8" s="268"/>
      <c r="H8" s="268"/>
      <c r="I8" s="268"/>
      <c r="J8" s="268"/>
      <c r="K8" s="268"/>
      <c r="L8" s="268"/>
      <c r="M8" s="268"/>
      <c r="N8" s="268"/>
      <c r="O8" s="268"/>
    </row>
    <row r="9" customFormat="false" ht="15" hidden="false" customHeight="false" outlineLevel="0" collapsed="false">
      <c r="B9" s="275" t="n">
        <v>
2</v>
      </c>
      <c r="C9" s="280" t="s">
        <v>
225</v>
      </c>
      <c r="D9" s="281" t="n">
        <f aca="false">
'1.業務チェックシート'!K54</f>
        <v>
0.833333333333333</v>
      </c>
      <c r="E9" s="282" t="n">
        <v>
0.915</v>
      </c>
      <c r="F9" s="283" t="n">
        <v>
0.917678684376976</v>
      </c>
      <c r="G9" s="268"/>
      <c r="H9" s="268"/>
      <c r="I9" s="268"/>
      <c r="J9" s="268"/>
      <c r="K9" s="268"/>
      <c r="L9" s="268"/>
      <c r="M9" s="268"/>
      <c r="N9" s="268"/>
      <c r="O9" s="268"/>
    </row>
    <row r="10" customFormat="false" ht="15" hidden="false" customHeight="false" outlineLevel="0" collapsed="false">
      <c r="B10" s="275" t="n">
        <v>
3</v>
      </c>
      <c r="C10" s="280" t="s">
        <v>
226</v>
      </c>
      <c r="D10" s="281" t="n">
        <f aca="false">
'1.業務チェックシート'!K62</f>
        <v>
1</v>
      </c>
      <c r="E10" s="282" t="n">
        <v>
0.91</v>
      </c>
      <c r="F10" s="283" t="n">
        <v>
0.902504743833017</v>
      </c>
      <c r="G10" s="268"/>
      <c r="H10" s="268"/>
      <c r="I10" s="268"/>
      <c r="J10" s="268"/>
      <c r="K10" s="268"/>
      <c r="L10" s="268"/>
      <c r="M10" s="268"/>
      <c r="N10" s="268"/>
      <c r="O10" s="268"/>
    </row>
    <row r="11" customFormat="false" ht="15" hidden="false" customHeight="false" outlineLevel="0" collapsed="false">
      <c r="B11" s="275" t="n">
        <v>
4</v>
      </c>
      <c r="C11" s="280" t="s">
        <v>
227</v>
      </c>
      <c r="D11" s="281" t="n">
        <f aca="false">
'1.業務チェックシート'!K72</f>
        <v>
1</v>
      </c>
      <c r="E11" s="282" t="n">
        <v>
0.82</v>
      </c>
      <c r="F11" s="283" t="n">
        <v>
0.793959519291588</v>
      </c>
      <c r="G11" s="268"/>
      <c r="H11" s="268"/>
      <c r="I11" s="268"/>
      <c r="J11" s="268"/>
      <c r="K11" s="268"/>
      <c r="L11" s="268"/>
      <c r="M11" s="268"/>
      <c r="N11" s="268"/>
      <c r="O11" s="268"/>
    </row>
    <row r="12" customFormat="false" ht="15" hidden="false" customHeight="false" outlineLevel="0" collapsed="false">
      <c r="B12" s="275" t="n">
        <v>
5</v>
      </c>
      <c r="C12" s="280" t="s">
        <v>
228</v>
      </c>
      <c r="D12" s="281" t="n">
        <f aca="false">
'1.業務チェックシート'!K88</f>
        <v>
1</v>
      </c>
      <c r="E12" s="282" t="n">
        <v>
0.84</v>
      </c>
      <c r="F12" s="283" t="n">
        <v>
0.814990512333966</v>
      </c>
      <c r="G12" s="268"/>
      <c r="H12" s="268"/>
      <c r="I12" s="268"/>
      <c r="J12" s="268"/>
      <c r="K12" s="268"/>
      <c r="L12" s="268"/>
      <c r="M12" s="268"/>
      <c r="N12" s="268"/>
      <c r="O12" s="268"/>
    </row>
    <row r="13" customFormat="false" ht="15" hidden="false" customHeight="false" outlineLevel="0" collapsed="false">
      <c r="B13" s="275" t="n">
        <v>
6</v>
      </c>
      <c r="C13" s="280" t="s">
        <v>
229</v>
      </c>
      <c r="D13" s="281" t="n">
        <f aca="false">
'1.業務チェックシート'!K97</f>
        <v>
1</v>
      </c>
      <c r="E13" s="282" t="n">
        <v>
0.832</v>
      </c>
      <c r="F13" s="283" t="n">
        <v>
0.813586337760911</v>
      </c>
      <c r="G13" s="268"/>
      <c r="H13" s="268"/>
      <c r="I13" s="268"/>
      <c r="J13" s="268"/>
      <c r="K13" s="268"/>
      <c r="L13" s="268"/>
      <c r="M13" s="268"/>
      <c r="N13" s="268"/>
      <c r="O13" s="268"/>
    </row>
    <row r="14" customFormat="false" ht="15.6" hidden="false" customHeight="false" outlineLevel="0" collapsed="false">
      <c r="B14" s="275" t="n">
        <v>
7</v>
      </c>
      <c r="C14" s="284" t="s">
        <v>
230</v>
      </c>
      <c r="D14" s="285" t="n">
        <f aca="false">
'1.業務チェックシート'!K107</f>
        <v>
1</v>
      </c>
      <c r="E14" s="286" t="n">
        <v>
0.869</v>
      </c>
      <c r="F14" s="287" t="n">
        <v>
0.847666034155598</v>
      </c>
      <c r="G14" s="268"/>
      <c r="H14" s="268"/>
      <c r="I14" s="268"/>
      <c r="J14" s="268"/>
      <c r="K14" s="268"/>
      <c r="L14" s="268"/>
      <c r="M14" s="268"/>
      <c r="N14" s="268"/>
      <c r="O14" s="268"/>
    </row>
    <row r="15" customFormat="false" ht="13.2" hidden="false" customHeight="false" outlineLevel="0" collapsed="false">
      <c r="C15" s="268"/>
      <c r="D15" s="288"/>
      <c r="E15" s="288"/>
      <c r="F15" s="268"/>
      <c r="G15" s="268"/>
      <c r="H15" s="268"/>
      <c r="I15" s="268"/>
      <c r="J15" s="268"/>
      <c r="K15" s="268"/>
      <c r="L15" s="268"/>
      <c r="M15" s="268"/>
      <c r="N15" s="268"/>
      <c r="O15" s="268"/>
    </row>
    <row r="16" customFormat="false" ht="15" hidden="false" customHeight="false" outlineLevel="0" collapsed="false">
      <c r="C16" s="289" t="s">
        <v>
231</v>
      </c>
      <c r="D16" s="288"/>
      <c r="E16" s="288"/>
      <c r="F16" s="268"/>
      <c r="G16" s="268"/>
      <c r="H16" s="268"/>
      <c r="I16" s="268"/>
      <c r="J16" s="268"/>
      <c r="K16" s="268"/>
      <c r="L16" s="268"/>
      <c r="M16" s="268"/>
      <c r="N16" s="268"/>
      <c r="O16" s="268"/>
    </row>
  </sheetData>
  <mergeCells count="1">
    <mergeCell ref="B4:E4"/>
  </mergeCells>
  <printOptions headings="false" gridLines="false" gridLinesSet="true" horizontalCentered="fals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3.xml><?xml version="1.0" encoding="utf-8"?>
<worksheet xmlns="http://schemas.openxmlformats.org/spreadsheetml/2006/main" xmlns:r="http://schemas.openxmlformats.org/officeDocument/2006/relationships">
  <sheetPr filterMode="false">
    <tabColor rgb="FF77933C"/>
    <pageSetUpPr fitToPage="false"/>
  </sheetPr>
  <dimension ref="A2:M7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290" width="4.39271255060729"/>
    <col collapsed="false" hidden="false" max="2" min="2" style="290" width="4.92712550607287"/>
    <col collapsed="false" hidden="false" max="3" min="3" style="291" width="7.39271255060729"/>
    <col collapsed="false" hidden="false" max="4" min="4" style="291" width="30.8502024291498"/>
    <col collapsed="false" hidden="false" max="6" min="5" style="292" width="9.31983805668016"/>
    <col collapsed="false" hidden="false" max="7" min="7" style="291" width="7.39271255060729"/>
    <col collapsed="false" hidden="false" max="8" min="8" style="291" width="30.8502024291498"/>
    <col collapsed="false" hidden="false" max="10" min="9" style="0" width="8.57085020242915"/>
    <col collapsed="false" hidden="false" max="11" min="11" style="293" width="0.963562753036437"/>
    <col collapsed="false" hidden="false" max="13" min="12" style="0" width="8.57085020242915"/>
    <col collapsed="false" hidden="false" max="14" min="14" style="0" width="5.03643724696356"/>
    <col collapsed="false" hidden="false" max="1025" min="15" style="0" width="8.57085020242915"/>
  </cols>
  <sheetData>
    <row r="2" customFormat="false" ht="29.25" hidden="false" customHeight="true" outlineLevel="0" collapsed="false">
      <c r="B2" s="7" t="s">
        <v>
232</v>
      </c>
    </row>
    <row r="3" customFormat="false" ht="13.8" hidden="false" customHeight="false" outlineLevel="0" collapsed="false">
      <c r="A3" s="0"/>
      <c r="B3" s="0"/>
      <c r="C3" s="0"/>
      <c r="D3" s="0"/>
      <c r="E3" s="0"/>
      <c r="F3" s="0"/>
      <c r="G3" s="0"/>
      <c r="H3" s="0"/>
      <c r="K3" s="0"/>
    </row>
    <row r="4" customFormat="false" ht="224.25" hidden="false" customHeight="true" outlineLevel="0" collapsed="false">
      <c r="A4" s="0"/>
      <c r="B4" s="294" t="s">
        <v>
233</v>
      </c>
      <c r="C4" s="294"/>
      <c r="D4" s="294"/>
      <c r="E4" s="294"/>
      <c r="F4" s="294"/>
      <c r="G4" s="294"/>
      <c r="H4" s="294"/>
      <c r="I4" s="294"/>
      <c r="K4" s="0"/>
    </row>
    <row r="5" customFormat="false" ht="221.25" hidden="false" customHeight="true" outlineLevel="0" collapsed="false">
      <c r="A5" s="0"/>
      <c r="B5" s="295" t="s">
        <v>
234</v>
      </c>
      <c r="C5" s="295"/>
      <c r="D5" s="295"/>
      <c r="E5" s="295"/>
      <c r="F5" s="295"/>
      <c r="G5" s="295"/>
      <c r="H5" s="295"/>
      <c r="I5" s="295"/>
      <c r="K5" s="0"/>
    </row>
    <row r="6" customFormat="false" ht="12" hidden="false" customHeight="true" outlineLevel="0" collapsed="false">
      <c r="B6" s="296"/>
      <c r="C6" s="297"/>
      <c r="D6" s="297"/>
      <c r="E6" s="297"/>
      <c r="F6" s="297"/>
      <c r="G6" s="297"/>
      <c r="H6" s="297"/>
      <c r="I6" s="297"/>
    </row>
    <row r="7" customFormat="false" ht="200.25" hidden="false" customHeight="true" outlineLevel="0" collapsed="false">
      <c r="B7" s="298" t="s">
        <v>
235</v>
      </c>
      <c r="C7" s="298"/>
      <c r="D7" s="298"/>
      <c r="E7" s="298"/>
      <c r="F7" s="298"/>
      <c r="G7" s="298"/>
      <c r="H7" s="298"/>
      <c r="I7" s="298"/>
    </row>
    <row r="8" customFormat="false" ht="14.25" hidden="false" customHeight="true" outlineLevel="0" collapsed="false">
      <c r="B8" s="299"/>
      <c r="C8" s="300"/>
      <c r="D8" s="300"/>
      <c r="E8" s="300"/>
      <c r="F8" s="300"/>
      <c r="G8" s="300"/>
      <c r="H8" s="300"/>
      <c r="I8" s="300"/>
    </row>
    <row r="9" customFormat="false" ht="15" hidden="false" customHeight="false" outlineLevel="0" collapsed="false">
      <c r="A9" s="0"/>
      <c r="B9" s="301"/>
      <c r="C9" s="0"/>
      <c r="D9" s="302" t="s">
        <v>
236</v>
      </c>
      <c r="E9" s="0"/>
      <c r="F9" s="0"/>
      <c r="G9" s="0"/>
      <c r="H9" s="0"/>
      <c r="K9" s="0"/>
    </row>
    <row r="10" customFormat="false" ht="15" hidden="false" customHeight="true" outlineLevel="0" collapsed="false">
      <c r="A10" s="0"/>
      <c r="B10" s="0"/>
      <c r="C10" s="0"/>
      <c r="D10" s="303"/>
      <c r="E10" s="304" t="s">
        <v>
237</v>
      </c>
      <c r="F10" s="304" t="s">
        <v>
238</v>
      </c>
      <c r="G10" s="0"/>
      <c r="H10" s="0"/>
      <c r="K10" s="0"/>
    </row>
    <row r="11" customFormat="false" ht="15" hidden="false" customHeight="true" outlineLevel="0" collapsed="false">
      <c r="A11" s="0"/>
      <c r="B11" s="0"/>
      <c r="C11" s="0"/>
      <c r="D11" s="305" t="s">
        <v>
239</v>
      </c>
      <c r="E11" s="306" t="n">
        <f aca="false">
COUNTIF($K$21:$K$77,"1")</f>
        <v>
42</v>
      </c>
      <c r="F11" s="307" t="n">
        <f aca="false">
E11/$E$15</f>
        <v>
0.875</v>
      </c>
      <c r="G11" s="0"/>
      <c r="H11" s="0"/>
      <c r="K11" s="0"/>
    </row>
    <row r="12" customFormat="false" ht="15" hidden="false" customHeight="true" outlineLevel="0" collapsed="false">
      <c r="A12" s="0"/>
      <c r="B12" s="0"/>
      <c r="C12" s="0"/>
      <c r="D12" s="305" t="s">
        <v>
240</v>
      </c>
      <c r="E12" s="306" t="n">
        <f aca="false">
COUNTIF($K$21:$K$77,"3")</f>
        <v>
4</v>
      </c>
      <c r="F12" s="307" t="n">
        <f aca="false">
E12/$E$15</f>
        <v>
0.0833333333333333</v>
      </c>
      <c r="G12" s="0"/>
      <c r="H12" s="0"/>
      <c r="K12" s="0"/>
    </row>
    <row r="13" customFormat="false" ht="15" hidden="false" customHeight="true" outlineLevel="0" collapsed="false">
      <c r="A13" s="0"/>
      <c r="B13" s="0"/>
      <c r="C13" s="0"/>
      <c r="D13" s="305" t="s">
        <v>
241</v>
      </c>
      <c r="E13" s="306" t="n">
        <f aca="false">
COUNTIF($K$21:$K$77,"2")</f>
        <v>
2</v>
      </c>
      <c r="F13" s="307" t="n">
        <f aca="false">
E13/$E$15</f>
        <v>
0.0416666666666667</v>
      </c>
      <c r="G13" s="0"/>
      <c r="H13" s="0"/>
      <c r="K13" s="0"/>
    </row>
    <row r="14" customFormat="false" ht="15" hidden="false" customHeight="true" outlineLevel="0" collapsed="false">
      <c r="A14" s="0"/>
      <c r="B14" s="0"/>
      <c r="C14" s="0"/>
      <c r="D14" s="305" t="s">
        <v>
242</v>
      </c>
      <c r="E14" s="306" t="n">
        <f aca="false">
COUNTIF($K$21:$K$77,"4")</f>
        <v>
0</v>
      </c>
      <c r="F14" s="307" t="n">
        <f aca="false">
E14/$E$15</f>
        <v>
0</v>
      </c>
      <c r="G14" s="0"/>
      <c r="H14" s="0"/>
      <c r="K14" s="0"/>
    </row>
    <row r="15" customFormat="false" ht="15" hidden="false" customHeight="true" outlineLevel="0" collapsed="false">
      <c r="A15" s="0"/>
      <c r="B15" s="0"/>
      <c r="C15" s="0"/>
      <c r="D15" s="308"/>
      <c r="E15" s="306" t="n">
        <v>
48</v>
      </c>
      <c r="F15" s="307" t="n">
        <f aca="false">
E15/$E$15</f>
        <v>
1</v>
      </c>
      <c r="G15" s="0"/>
      <c r="H15" s="0"/>
      <c r="K15" s="0"/>
    </row>
    <row r="16" customFormat="false" ht="54" hidden="false" customHeight="true" outlineLevel="0" collapsed="false">
      <c r="A16" s="0"/>
      <c r="B16" s="0"/>
      <c r="C16" s="0"/>
      <c r="D16" s="309"/>
      <c r="E16" s="310" t="s">
        <v>
243</v>
      </c>
      <c r="F16" s="310"/>
      <c r="G16" s="310"/>
      <c r="H16" s="310"/>
      <c r="I16" s="310" t="s">
        <v>
244</v>
      </c>
      <c r="J16" s="310"/>
      <c r="K16" s="310"/>
      <c r="L16" s="310"/>
      <c r="M16" s="311"/>
    </row>
    <row r="17" customFormat="false" ht="18" hidden="false" customHeight="true" outlineLevel="0" collapsed="false">
      <c r="A17" s="0"/>
      <c r="B17" s="0"/>
      <c r="C17" s="0"/>
      <c r="D17" s="0"/>
      <c r="E17" s="312" t="s">
        <v>
245</v>
      </c>
      <c r="F17" s="0"/>
      <c r="G17" s="0"/>
      <c r="H17" s="0"/>
      <c r="I17" s="312" t="s">
        <v>
245</v>
      </c>
      <c r="K17" s="0"/>
    </row>
    <row r="18" customFormat="false" ht="13.2" hidden="false" customHeight="true" outlineLevel="0" collapsed="false">
      <c r="A18" s="313"/>
      <c r="B18" s="313"/>
      <c r="C18" s="314" t="s">
        <v>
5</v>
      </c>
      <c r="D18" s="314"/>
      <c r="E18" s="315" t="s">
        <v>
246</v>
      </c>
      <c r="F18" s="316" t="s">
        <v>
246</v>
      </c>
      <c r="G18" s="317" t="s">
        <v>
8</v>
      </c>
      <c r="H18" s="317"/>
      <c r="I18" s="318" t="s">
        <v>
247</v>
      </c>
    </row>
    <row r="19" customFormat="false" ht="13.2" hidden="false" customHeight="false" outlineLevel="0" collapsed="false">
      <c r="A19" s="319" t="s">
        <v>
248</v>
      </c>
      <c r="B19" s="320"/>
      <c r="C19" s="320"/>
      <c r="D19" s="320"/>
      <c r="E19" s="321"/>
      <c r="F19" s="320"/>
      <c r="G19" s="320"/>
      <c r="H19" s="322"/>
      <c r="I19" s="322"/>
    </row>
    <row r="20" customFormat="false" ht="13.2" hidden="false" customHeight="false" outlineLevel="0" collapsed="false">
      <c r="A20" s="323" t="s">
        <v>
249</v>
      </c>
      <c r="B20" s="324" t="s">
        <v>
250</v>
      </c>
      <c r="C20" s="325"/>
      <c r="D20" s="325"/>
      <c r="E20" s="326"/>
      <c r="F20" s="325"/>
      <c r="G20" s="325"/>
      <c r="H20" s="327"/>
      <c r="I20" s="327"/>
    </row>
    <row r="21" customFormat="false" ht="60.75" hidden="false" customHeight="true" outlineLevel="0" collapsed="false">
      <c r="A21" s="323"/>
      <c r="B21" s="328"/>
      <c r="C21" s="329" t="s">
        <v>
11</v>
      </c>
      <c r="D21" s="330" t="s">
        <v>
12</v>
      </c>
      <c r="E21" s="331" t="s">
        <v>
251</v>
      </c>
      <c r="F21" s="332" t="str">
        <f aca="false">
'1.業務チェックシート'!K11</f>
        <v>
○</v>
      </c>
      <c r="G21" s="329" t="s">
        <v>
13</v>
      </c>
      <c r="H21" s="333" t="s">
        <v>
14</v>
      </c>
      <c r="I21" s="334" t="n">
        <f aca="false">
IF(AND(E21="○",F21="○"),1,IF(AND(E21="○",F21="×"),2,IF(AND(E21="×",F21="○"),3,IF(AND(E21="×",F21="×"),4,5))))</f>
        <v>
1</v>
      </c>
      <c r="K21" s="335" t="n">
        <f aca="false">
I21</f>
        <v>
1</v>
      </c>
    </row>
    <row r="22" customFormat="false" ht="72.75" hidden="false" customHeight="true" outlineLevel="0" collapsed="false">
      <c r="A22" s="323"/>
      <c r="B22" s="328"/>
      <c r="C22" s="329" t="s">
        <v>
15</v>
      </c>
      <c r="D22" s="330" t="s">
        <v>
16</v>
      </c>
      <c r="E22" s="331" t="s">
        <v>
251</v>
      </c>
      <c r="F22" s="332" t="str">
        <f aca="false">
'1.業務チェックシート'!K12</f>
        <v>
○</v>
      </c>
      <c r="G22" s="329" t="s">
        <v>
17</v>
      </c>
      <c r="H22" s="333" t="s">
        <v>
252</v>
      </c>
      <c r="I22" s="334" t="n">
        <f aca="false">
IF(AND(E22="○",F22="○"),1,IF(AND(E22="○",F22="×"),2,IF(AND(E22="×",F22="○"),3,IF(AND(E22="×",F22="×"),4,5))))</f>
        <v>
1</v>
      </c>
      <c r="K22" s="335" t="n">
        <f aca="false">
I22</f>
        <v>
1</v>
      </c>
    </row>
    <row r="23" customFormat="false" ht="52.8" hidden="false" customHeight="false" outlineLevel="0" collapsed="false">
      <c r="A23" s="323"/>
      <c r="B23" s="328"/>
      <c r="C23" s="329" t="s">
        <v>
19</v>
      </c>
      <c r="D23" s="330" t="s">
        <v>
20</v>
      </c>
      <c r="E23" s="331" t="s">
        <v>
251</v>
      </c>
      <c r="F23" s="332" t="str">
        <f aca="false">
'1.業務チェックシート'!K13</f>
        <v>
○</v>
      </c>
      <c r="G23" s="329" t="s">
        <v>
21</v>
      </c>
      <c r="H23" s="333" t="s">
        <v>
22</v>
      </c>
      <c r="I23" s="334" t="n">
        <f aca="false">
IF(AND(E23="○",F23="○"),1,IF(AND(E23="○",F23="×"),2,IF(AND(E23="×",F23="○"),3,IF(AND(E23="×",F23="×"),4,5))))</f>
        <v>
1</v>
      </c>
      <c r="K23" s="335" t="n">
        <f aca="false">
I23</f>
        <v>
1</v>
      </c>
    </row>
    <row r="24" customFormat="false" ht="57" hidden="false" customHeight="true" outlineLevel="0" collapsed="false">
      <c r="A24" s="323"/>
      <c r="B24" s="328"/>
      <c r="C24" s="329" t="s">
        <v>
23</v>
      </c>
      <c r="D24" s="330" t="s">
        <v>
24</v>
      </c>
      <c r="E24" s="331" t="s">
        <v>
251</v>
      </c>
      <c r="F24" s="332" t="str">
        <f aca="false">
'1.業務チェックシート'!K14</f>
        <v>
○</v>
      </c>
      <c r="G24" s="329" t="s">
        <v>
25</v>
      </c>
      <c r="H24" s="333" t="s">
        <v>
26</v>
      </c>
      <c r="I24" s="334" t="n">
        <f aca="false">
IF(AND(E24="○",F24="○"),1,IF(AND(E24="○",F24="×"),2,IF(AND(E24="×",F24="○"),3,IF(AND(E24="×",F24="×"),4,5))))</f>
        <v>
1</v>
      </c>
      <c r="K24" s="335" t="n">
        <f aca="false">
I24</f>
        <v>
1</v>
      </c>
    </row>
    <row r="25" customFormat="false" ht="39.6" hidden="false" customHeight="false" outlineLevel="0" collapsed="false">
      <c r="A25" s="323"/>
      <c r="B25" s="328"/>
      <c r="C25" s="329" t="s">
        <v>
27</v>
      </c>
      <c r="D25" s="330" t="s">
        <v>
28</v>
      </c>
      <c r="E25" s="331" t="s">
        <v>
251</v>
      </c>
      <c r="F25" s="332" t="str">
        <f aca="false">
'1.業務チェックシート'!K15</f>
        <v>
○</v>
      </c>
      <c r="G25" s="329" t="s">
        <v>
29</v>
      </c>
      <c r="H25" s="333" t="s">
        <v>
30</v>
      </c>
      <c r="I25" s="334" t="n">
        <f aca="false">
IF(AND(E25="○",F25="○"),1,IF(AND(E25="○",F25="×"),2,IF(AND(E25="×",F25="○"),3,IF(AND(E25="×",F25="×"),4,5))))</f>
        <v>
1</v>
      </c>
      <c r="K25" s="335" t="n">
        <f aca="false">
I25</f>
        <v>
1</v>
      </c>
    </row>
    <row r="26" customFormat="false" ht="39.6" hidden="false" customHeight="false" outlineLevel="0" collapsed="false">
      <c r="A26" s="323"/>
      <c r="B26" s="328"/>
      <c r="C26" s="329" t="s">
        <v>
35</v>
      </c>
      <c r="D26" s="330" t="s">
        <v>
253</v>
      </c>
      <c r="E26" s="331" t="s">
        <v>
251</v>
      </c>
      <c r="F26" s="332" t="str">
        <f aca="false">
'1.業務チェックシート'!K18</f>
        <v>
○</v>
      </c>
      <c r="G26" s="329" t="s">
        <v>
37</v>
      </c>
      <c r="H26" s="336" t="s">
        <v>
254</v>
      </c>
      <c r="I26" s="334" t="n">
        <f aca="false">
IF(AND(E26="○",F26="○"),1,IF(AND(E26="○",F26="×"),2,IF(AND(E26="×",F26="○"),3,IF(AND(E26="×",F26="×"),4,5))))</f>
        <v>
1</v>
      </c>
      <c r="K26" s="335" t="n">
        <f aca="false">
I26</f>
        <v>
1</v>
      </c>
    </row>
    <row r="27" customFormat="false" ht="52.8" hidden="false" customHeight="false" outlineLevel="0" collapsed="false">
      <c r="A27" s="323"/>
      <c r="B27" s="328"/>
      <c r="C27" s="329" t="s">
        <v>
41</v>
      </c>
      <c r="D27" s="330" t="s">
        <v>
42</v>
      </c>
      <c r="E27" s="331" t="s">
        <v>
251</v>
      </c>
      <c r="F27" s="332" t="str">
        <f aca="false">
'1.業務チェックシート'!K20</f>
        <v>
○</v>
      </c>
      <c r="G27" s="329" t="s">
        <v>
43</v>
      </c>
      <c r="H27" s="333" t="s">
        <v>
44</v>
      </c>
      <c r="I27" s="334" t="n">
        <f aca="false">
IF(AND(E27="○",F27="○"),1,IF(AND(E27="○",F27="×"),2,IF(AND(E27="×",F27="○"),3,IF(AND(E27="×",F27="×"),4,5))))</f>
        <v>
1</v>
      </c>
      <c r="K27" s="335" t="n">
        <f aca="false">
I27</f>
        <v>
1</v>
      </c>
    </row>
    <row r="28" customFormat="false" ht="39.6" hidden="false" customHeight="false" outlineLevel="0" collapsed="false">
      <c r="A28" s="323"/>
      <c r="B28" s="328"/>
      <c r="C28" s="329" t="s">
        <v>
47</v>
      </c>
      <c r="D28" s="330" t="s">
        <v>
48</v>
      </c>
      <c r="E28" s="331" t="s">
        <v>
255</v>
      </c>
      <c r="F28" s="332" t="str">
        <f aca="false">
'1.業務チェックシート'!K22</f>
        <v>
○</v>
      </c>
      <c r="G28" s="329" t="s">
        <v>
11</v>
      </c>
      <c r="H28" s="333" t="s">
        <v>
49</v>
      </c>
      <c r="I28" s="334" t="n">
        <f aca="false">
IF(AND(E28="○",F28="○"),1,IF(AND(E28="○",F28="×"),2,IF(AND(E28="×",F28="○"),3,IF(AND(E28="×",F28="×"),4,5))))</f>
        <v>
3</v>
      </c>
      <c r="K28" s="335" t="n">
        <f aca="false">
I28</f>
        <v>
3</v>
      </c>
    </row>
    <row r="29" customFormat="false" ht="39.6" hidden="false" customHeight="false" outlineLevel="0" collapsed="false">
      <c r="A29" s="323"/>
      <c r="B29" s="328"/>
      <c r="C29" s="329" t="s">
        <v>
50</v>
      </c>
      <c r="D29" s="330" t="s">
        <v>
51</v>
      </c>
      <c r="E29" s="331" t="s">
        <v>
255</v>
      </c>
      <c r="F29" s="332" t="str">
        <f aca="false">
'1.業務チェックシート'!K23</f>
        <v>
○</v>
      </c>
      <c r="G29" s="329" t="s">
        <v>
15</v>
      </c>
      <c r="H29" s="333" t="s">
        <v>
52</v>
      </c>
      <c r="I29" s="334" t="n">
        <f aca="false">
IF(AND(E29="○",F29="○"),1,IF(AND(E29="○",F29="×"),2,IF(AND(E29="×",F29="○"),3,IF(AND(E29="×",F29="×"),4,5))))</f>
        <v>
3</v>
      </c>
      <c r="K29" s="335" t="n">
        <f aca="false">
I29</f>
        <v>
3</v>
      </c>
    </row>
    <row r="30" customFormat="false" ht="68.25" hidden="false" customHeight="true" outlineLevel="0" collapsed="false">
      <c r="A30" s="323"/>
      <c r="B30" s="328"/>
      <c r="C30" s="329" t="s">
        <v>
53</v>
      </c>
      <c r="D30" s="330" t="s">
        <v>
256</v>
      </c>
      <c r="E30" s="331" t="s">
        <v>
251</v>
      </c>
      <c r="F30" s="332" t="str">
        <f aca="false">
'1.業務チェックシート'!K24</f>
        <v>
○</v>
      </c>
      <c r="G30" s="329" t="s">
        <v>
19</v>
      </c>
      <c r="H30" s="333" t="s">
        <v>
55</v>
      </c>
      <c r="I30" s="334" t="n">
        <f aca="false">
IF(AND(E30="○",F30="○"),1,IF(AND(E30="○",F30="×"),2,IF(AND(E30="×",F30="○"),3,IF(AND(E30="×",F30="×"),4,5))))</f>
        <v>
1</v>
      </c>
      <c r="K30" s="335" t="n">
        <f aca="false">
I30</f>
        <v>
1</v>
      </c>
    </row>
    <row r="31" customFormat="false" ht="13.2" hidden="false" customHeight="false" outlineLevel="0" collapsed="false">
      <c r="A31" s="323"/>
      <c r="B31" s="324" t="s">
        <v>
257</v>
      </c>
      <c r="C31" s="325"/>
      <c r="D31" s="325"/>
      <c r="E31" s="326"/>
      <c r="F31" s="325"/>
      <c r="G31" s="325"/>
      <c r="H31" s="327"/>
      <c r="I31" s="337"/>
      <c r="K31" s="335"/>
    </row>
    <row r="32" customFormat="false" ht="86.25" hidden="false" customHeight="true" outlineLevel="0" collapsed="false">
      <c r="A32" s="323"/>
      <c r="B32" s="328"/>
      <c r="C32" s="329" t="s">
        <v>
61</v>
      </c>
      <c r="D32" s="330" t="s">
        <v>
62</v>
      </c>
      <c r="E32" s="331" t="s">
        <v>
251</v>
      </c>
      <c r="F32" s="338" t="str">
        <f aca="false">
'1.業務チェックシート'!K29</f>
        <v>
○</v>
      </c>
      <c r="G32" s="329" t="s">
        <v>
23</v>
      </c>
      <c r="H32" s="333" t="s">
        <v>
63</v>
      </c>
      <c r="I32" s="334" t="n">
        <f aca="false">
IF(AND(E32="○",F32="○"),1,IF(AND(E32="○",F32="×"),2,IF(AND(E32="×",F32="○"),3,IF(AND(E32="×",F32="×"),4,5))))</f>
        <v>
1</v>
      </c>
      <c r="K32" s="335" t="n">
        <f aca="false">
I32</f>
        <v>
1</v>
      </c>
    </row>
    <row r="33" customFormat="false" ht="52.8" hidden="false" customHeight="false" outlineLevel="0" collapsed="false">
      <c r="A33" s="323"/>
      <c r="B33" s="328"/>
      <c r="C33" s="329" t="s">
        <v>
64</v>
      </c>
      <c r="D33" s="330" t="s">
        <v>
65</v>
      </c>
      <c r="E33" s="331" t="s">
        <v>
251</v>
      </c>
      <c r="F33" s="338" t="str">
        <f aca="false">
'1.業務チェックシート'!K30</f>
        <v>
○</v>
      </c>
      <c r="G33" s="329" t="s">
        <v>
27</v>
      </c>
      <c r="H33" s="333" t="s">
        <v>
66</v>
      </c>
      <c r="I33" s="334" t="n">
        <f aca="false">
IF(AND(E33="○",F33="○"),1,IF(AND(E33="○",F33="×"),2,IF(AND(E33="×",F33="○"),3,IF(AND(E33="×",F33="×"),4,5))))</f>
        <v>
1</v>
      </c>
      <c r="K33" s="335" t="n">
        <f aca="false">
I33</f>
        <v>
1</v>
      </c>
    </row>
    <row r="34" customFormat="false" ht="13.2" hidden="false" customHeight="false" outlineLevel="0" collapsed="false">
      <c r="A34" s="323"/>
      <c r="B34" s="324" t="s">
        <v>
258</v>
      </c>
      <c r="C34" s="325"/>
      <c r="D34" s="325"/>
      <c r="E34" s="326"/>
      <c r="F34" s="325"/>
      <c r="G34" s="325"/>
      <c r="H34" s="327"/>
      <c r="I34" s="337"/>
      <c r="K34" s="335"/>
    </row>
    <row r="35" customFormat="false" ht="69.75" hidden="false" customHeight="true" outlineLevel="0" collapsed="false">
      <c r="A35" s="323"/>
      <c r="B35" s="328"/>
      <c r="C35" s="329" t="s">
        <v>
72</v>
      </c>
      <c r="D35" s="330" t="s">
        <v>
73</v>
      </c>
      <c r="E35" s="331" t="s">
        <v>
251</v>
      </c>
      <c r="F35" s="338" t="str">
        <f aca="false">
'1.業務チェックシート'!K37</f>
        <v>
○</v>
      </c>
      <c r="G35" s="329" t="s">
        <v>
39</v>
      </c>
      <c r="H35" s="333" t="s">
        <v>
74</v>
      </c>
      <c r="I35" s="334" t="n">
        <f aca="false">
IF(AND(E35="○",F35="○"),1,IF(AND(E35="○",F35="×"),2,IF(AND(E35="×",F35="○"),3,IF(AND(E35="×",F35="×"),4,5))))</f>
        <v>
1</v>
      </c>
      <c r="K35" s="335" t="n">
        <f aca="false">
I35</f>
        <v>
1</v>
      </c>
    </row>
    <row r="36" customFormat="false" ht="72" hidden="false" customHeight="true" outlineLevel="0" collapsed="false">
      <c r="A36" s="323"/>
      <c r="B36" s="328"/>
      <c r="C36" s="329" t="s">
        <v>
75</v>
      </c>
      <c r="D36" s="330" t="s">
        <v>
76</v>
      </c>
      <c r="E36" s="331" t="s">
        <v>
251</v>
      </c>
      <c r="F36" s="338" t="str">
        <f aca="false">
'1.業務チェックシート'!K38</f>
        <v>
○</v>
      </c>
      <c r="G36" s="329" t="s">
        <v>
41</v>
      </c>
      <c r="H36" s="333" t="s">
        <v>
77</v>
      </c>
      <c r="I36" s="334" t="n">
        <f aca="false">
IF(AND(E36="○",F36="○"),1,IF(AND(E36="○",F36="×"),2,IF(AND(E36="×",F36="○"),3,IF(AND(E36="×",F36="×"),4,5))))</f>
        <v>
1</v>
      </c>
      <c r="K36" s="335" t="n">
        <f aca="false">
I36</f>
        <v>
1</v>
      </c>
    </row>
    <row r="37" customFormat="false" ht="71.25" hidden="false" customHeight="true" outlineLevel="0" collapsed="false">
      <c r="A37" s="323"/>
      <c r="B37" s="328"/>
      <c r="C37" s="339" t="s">
        <v>
78</v>
      </c>
      <c r="D37" s="330" t="s">
        <v>
79</v>
      </c>
      <c r="E37" s="331" t="s">
        <v>
251</v>
      </c>
      <c r="F37" s="338" t="str">
        <f aca="false">
'1.業務チェックシート'!K39</f>
        <v>
×</v>
      </c>
      <c r="G37" s="339" t="s">
        <v>
47</v>
      </c>
      <c r="H37" s="333" t="s">
        <v>
80</v>
      </c>
      <c r="I37" s="334" t="n">
        <f aca="false">
IF(AND(E37="○",F37="○"),1,IF(AND(E37="○",F37="×"),2,IF(AND(E37="×",F37="○"),3,IF(AND(E37="×",F37="×"),4,5))))</f>
        <v>
2</v>
      </c>
      <c r="K37" s="335" t="n">
        <f aca="false">
I37</f>
        <v>
2</v>
      </c>
    </row>
    <row r="38" customFormat="false" ht="13.2" hidden="false" customHeight="false" outlineLevel="0" collapsed="false">
      <c r="A38" s="340" t="s">
        <v>
85</v>
      </c>
      <c r="B38" s="341"/>
      <c r="C38" s="341"/>
      <c r="D38" s="341"/>
      <c r="E38" s="342"/>
      <c r="F38" s="341"/>
      <c r="G38" s="341"/>
      <c r="H38" s="343"/>
      <c r="I38" s="344"/>
      <c r="K38" s="335"/>
    </row>
    <row r="39" customFormat="false" ht="13.2" hidden="false" customHeight="false" outlineLevel="0" collapsed="false">
      <c r="A39" s="345"/>
      <c r="B39" s="346" t="s">
        <v>
259</v>
      </c>
      <c r="C39" s="347"/>
      <c r="D39" s="347"/>
      <c r="E39" s="348"/>
      <c r="F39" s="347"/>
      <c r="G39" s="347"/>
      <c r="H39" s="349"/>
      <c r="I39" s="350"/>
      <c r="K39" s="335"/>
    </row>
    <row r="40" customFormat="false" ht="39.6" hidden="false" customHeight="false" outlineLevel="0" collapsed="false">
      <c r="A40" s="345"/>
      <c r="B40" s="351"/>
      <c r="C40" s="329" t="s">
        <v>
90</v>
      </c>
      <c r="D40" s="330" t="s">
        <v>
91</v>
      </c>
      <c r="E40" s="331" t="s">
        <v>
251</v>
      </c>
      <c r="F40" s="338" t="str">
        <f aca="false">
'1.業務チェックシート'!K48</f>
        <v>
×</v>
      </c>
      <c r="G40" s="329" t="s">
        <v>
53</v>
      </c>
      <c r="H40" s="333" t="s">
        <v>
92</v>
      </c>
      <c r="I40" s="334" t="n">
        <f aca="false">
IF(AND(E40="○",F40="○"),1,IF(AND(E40="○",F40="×"),2,IF(AND(E40="×",F40="○"),3,IF(AND(E40="×",F40="×"),4,5))))</f>
        <v>
2</v>
      </c>
      <c r="K40" s="335" t="n">
        <f aca="false">
I40</f>
        <v>
2</v>
      </c>
    </row>
    <row r="41" customFormat="false" ht="58.5" hidden="false" customHeight="true" outlineLevel="0" collapsed="false">
      <c r="A41" s="345"/>
      <c r="B41" s="351"/>
      <c r="C41" s="352" t="s">
        <v>
93</v>
      </c>
      <c r="D41" s="330" t="s">
        <v>
94</v>
      </c>
      <c r="E41" s="331" t="s">
        <v>
251</v>
      </c>
      <c r="F41" s="338" t="str">
        <f aca="false">
'1.業務チェックシート'!K49</f>
        <v>
○</v>
      </c>
      <c r="G41" s="352" t="s">
        <v>
56</v>
      </c>
      <c r="H41" s="333" t="s">
        <v>
95</v>
      </c>
      <c r="I41" s="334" t="n">
        <f aca="false">
IF(AND(E41="○",F41="○"),1,IF(AND(E41="○",F41="×"),2,IF(AND(E41="×",F41="○"),3,IF(AND(E41="×",F41="×"),4,5))))</f>
        <v>
1</v>
      </c>
      <c r="K41" s="335" t="n">
        <f aca="false">
I41</f>
        <v>
1</v>
      </c>
    </row>
    <row r="42" customFormat="false" ht="32.25" hidden="false" customHeight="true" outlineLevel="0" collapsed="false">
      <c r="A42" s="345"/>
      <c r="B42" s="351"/>
      <c r="C42" s="352" t="s">
        <v>
96</v>
      </c>
      <c r="D42" s="330" t="s">
        <v>
97</v>
      </c>
      <c r="E42" s="331" t="s">
        <v>
251</v>
      </c>
      <c r="F42" s="338" t="str">
        <f aca="false">
'1.業務チェックシート'!K50</f>
        <v>
○</v>
      </c>
      <c r="G42" s="352" t="s">
        <v>
61</v>
      </c>
      <c r="H42" s="333" t="s">
        <v>
98</v>
      </c>
      <c r="I42" s="334" t="n">
        <f aca="false">
IF(AND(E42="○",F42="○"),1,IF(AND(E42="○",F42="×"),2,IF(AND(E42="×",F42="○"),3,IF(AND(E42="×",F42="×"),4,5))))</f>
        <v>
1</v>
      </c>
      <c r="K42" s="335" t="n">
        <f aca="false">
I42</f>
        <v>
1</v>
      </c>
    </row>
    <row r="43" customFormat="false" ht="39.6" hidden="false" customHeight="false" outlineLevel="0" collapsed="false">
      <c r="A43" s="345"/>
      <c r="B43" s="351"/>
      <c r="C43" s="329" t="s">
        <v>
99</v>
      </c>
      <c r="D43" s="330" t="s">
        <v>
100</v>
      </c>
      <c r="E43" s="331" t="s">
        <v>
251</v>
      </c>
      <c r="F43" s="338" t="str">
        <f aca="false">
'1.業務チェックシート'!K51</f>
        <v>
○</v>
      </c>
      <c r="G43" s="329" t="s">
        <v>
64</v>
      </c>
      <c r="H43" s="353" t="s">
        <v>
101</v>
      </c>
      <c r="I43" s="334" t="n">
        <f aca="false">
IF(AND(E43="○",F43="○"),1,IF(AND(E43="○",F43="×"),2,IF(AND(E43="×",F43="○"),3,IF(AND(E43="×",F43="×"),4,5))))</f>
        <v>
1</v>
      </c>
      <c r="K43" s="335" t="n">
        <f aca="false">
I43</f>
        <v>
1</v>
      </c>
    </row>
    <row r="44" customFormat="false" ht="72" hidden="false" customHeight="true" outlineLevel="0" collapsed="false">
      <c r="A44" s="345"/>
      <c r="B44" s="351"/>
      <c r="C44" s="329" t="s">
        <v>
102</v>
      </c>
      <c r="D44" s="330" t="s">
        <v>
103</v>
      </c>
      <c r="E44" s="331" t="s">
        <v>
255</v>
      </c>
      <c r="F44" s="338" t="str">
        <f aca="false">
'1.業務チェックシート'!K52</f>
        <v>
○</v>
      </c>
      <c r="G44" s="329" t="s">
        <v>
69</v>
      </c>
      <c r="H44" s="333" t="s">
        <v>
104</v>
      </c>
      <c r="I44" s="334" t="n">
        <f aca="false">
IF(AND(E44="○",F44="○"),1,IF(AND(E44="○",F44="×"),2,IF(AND(E44="×",F44="○"),3,IF(AND(E44="×",F44="×"),4,5))))</f>
        <v>
3</v>
      </c>
      <c r="K44" s="335" t="n">
        <f aca="false">
I44</f>
        <v>
3</v>
      </c>
    </row>
    <row r="45" customFormat="false" ht="13.2" hidden="false" customHeight="false" outlineLevel="0" collapsed="false">
      <c r="A45" s="345"/>
      <c r="B45" s="346" t="s">
        <v>
260</v>
      </c>
      <c r="C45" s="347"/>
      <c r="D45" s="347"/>
      <c r="E45" s="348"/>
      <c r="F45" s="347"/>
      <c r="G45" s="347"/>
      <c r="H45" s="349"/>
      <c r="I45" s="350"/>
      <c r="K45" s="335"/>
    </row>
    <row r="46" customFormat="false" ht="39.6" hidden="false" customHeight="false" outlineLevel="0" collapsed="false">
      <c r="A46" s="345"/>
      <c r="B46" s="351"/>
      <c r="C46" s="329" t="s">
        <v>
106</v>
      </c>
      <c r="D46" s="330" t="s">
        <v>
107</v>
      </c>
      <c r="E46" s="331" t="s">
        <v>
251</v>
      </c>
      <c r="F46" s="338" t="str">
        <f aca="false">
'1.業務チェックシート'!K56</f>
        <v>
○</v>
      </c>
      <c r="G46" s="329" t="s">
        <v>
75</v>
      </c>
      <c r="H46" s="333" t="s">
        <v>
108</v>
      </c>
      <c r="I46" s="334" t="n">
        <f aca="false">
IF(AND(E46="○",F46="○"),1,IF(AND(E46="○",F46="×"),2,IF(AND(E46="×",F46="○"),3,IF(AND(E46="×",F46="×"),4,5))))</f>
        <v>
1</v>
      </c>
      <c r="K46" s="335" t="n">
        <f aca="false">
I46</f>
        <v>
1</v>
      </c>
    </row>
    <row r="47" customFormat="false" ht="39.6" hidden="false" customHeight="false" outlineLevel="0" collapsed="false">
      <c r="A47" s="345"/>
      <c r="B47" s="351"/>
      <c r="C47" s="339" t="s">
        <v>
109</v>
      </c>
      <c r="D47" s="330" t="s">
        <v>
110</v>
      </c>
      <c r="E47" s="331" t="s">
        <v>
255</v>
      </c>
      <c r="F47" s="338" t="str">
        <f aca="false">
'1.業務チェックシート'!K57</f>
        <v>
○</v>
      </c>
      <c r="G47" s="339" t="s">
        <v>
87</v>
      </c>
      <c r="H47" s="333" t="s">
        <v>
111</v>
      </c>
      <c r="I47" s="334" t="n">
        <f aca="false">
IF(AND(E47="○",F47="○"),1,IF(AND(E47="○",F47="×"),2,IF(AND(E47="×",F47="○"),3,IF(AND(E47="×",F47="×"),4,5))))</f>
        <v>
3</v>
      </c>
      <c r="K47" s="335" t="n">
        <f aca="false">
I47</f>
        <v>
3</v>
      </c>
    </row>
    <row r="48" customFormat="false" ht="90.75" hidden="false" customHeight="true" outlineLevel="0" collapsed="false">
      <c r="A48" s="345"/>
      <c r="B48" s="351"/>
      <c r="C48" s="329" t="s">
        <v>
112</v>
      </c>
      <c r="D48" s="330" t="s">
        <v>
113</v>
      </c>
      <c r="E48" s="331" t="s">
        <v>
251</v>
      </c>
      <c r="F48" s="338" t="str">
        <f aca="false">
'1.業務チェックシート'!K58</f>
        <v>
○</v>
      </c>
      <c r="G48" s="329" t="s">
        <v>
90</v>
      </c>
      <c r="H48" s="333" t="s">
        <v>
113</v>
      </c>
      <c r="I48" s="334" t="n">
        <f aca="false">
IF(AND(E48="○",F48="○"),1,IF(AND(E48="○",F48="×"),2,IF(AND(E48="×",F48="○"),3,IF(AND(E48="×",F48="×"),4,5))))</f>
        <v>
1</v>
      </c>
      <c r="K48" s="335" t="n">
        <f aca="false">
I48</f>
        <v>
1</v>
      </c>
    </row>
    <row r="49" customFormat="false" ht="74.25" hidden="false" customHeight="true" outlineLevel="0" collapsed="false">
      <c r="A49" s="345"/>
      <c r="B49" s="351"/>
      <c r="C49" s="329" t="s">
        <v>
114</v>
      </c>
      <c r="D49" s="330" t="s">
        <v>
115</v>
      </c>
      <c r="E49" s="331" t="s">
        <v>
251</v>
      </c>
      <c r="F49" s="338" t="str">
        <f aca="false">
'1.業務チェックシート'!K59</f>
        <v>
○</v>
      </c>
      <c r="G49" s="329" t="s">
        <v>
93</v>
      </c>
      <c r="H49" s="333" t="s">
        <v>
116</v>
      </c>
      <c r="I49" s="334" t="n">
        <f aca="false">
IF(AND(E49="○",F49="○"),1,IF(AND(E49="○",F49="×"),2,IF(AND(E49="×",F49="○"),3,IF(AND(E49="×",F49="×"),4,5))))</f>
        <v>
1</v>
      </c>
      <c r="K49" s="335" t="n">
        <f aca="false">
I49</f>
        <v>
1</v>
      </c>
    </row>
    <row r="50" customFormat="false" ht="13.2" hidden="false" customHeight="false" outlineLevel="0" collapsed="false">
      <c r="A50" s="345"/>
      <c r="B50" s="346" t="s">
        <v>
261</v>
      </c>
      <c r="C50" s="347"/>
      <c r="D50" s="347"/>
      <c r="E50" s="348"/>
      <c r="F50" s="347"/>
      <c r="G50" s="347"/>
      <c r="H50" s="349"/>
      <c r="I50" s="350"/>
      <c r="K50" s="335"/>
    </row>
    <row r="51" customFormat="false" ht="79.5" hidden="false" customHeight="true" outlineLevel="0" collapsed="false">
      <c r="A51" s="345"/>
      <c r="B51" s="351"/>
      <c r="C51" s="329" t="s">
        <v>
119</v>
      </c>
      <c r="D51" s="330" t="s">
        <v>
120</v>
      </c>
      <c r="E51" s="331" t="s">
        <v>
251</v>
      </c>
      <c r="F51" s="338" t="str">
        <f aca="false">
'1.業務チェックシート'!K64</f>
        <v>
○</v>
      </c>
      <c r="G51" s="329" t="s">
        <v>
99</v>
      </c>
      <c r="H51" s="333" t="s">
        <v>
121</v>
      </c>
      <c r="I51" s="334" t="n">
        <f aca="false">
IF(AND(E51="○",F51="○"),1,IF(AND(E51="○",F51="×"),2,IF(AND(E51="×",F51="○"),3,IF(AND(E51="×",F51="×"),4,5))))</f>
        <v>
1</v>
      </c>
      <c r="K51" s="335" t="n">
        <f aca="false">
I51</f>
        <v>
1</v>
      </c>
    </row>
    <row r="52" customFormat="false" ht="78" hidden="false" customHeight="true" outlineLevel="0" collapsed="false">
      <c r="A52" s="345"/>
      <c r="B52" s="351"/>
      <c r="C52" s="354" t="s">
        <v>
122</v>
      </c>
      <c r="D52" s="330" t="s">
        <v>
123</v>
      </c>
      <c r="E52" s="331" t="s">
        <v>
251</v>
      </c>
      <c r="F52" s="338" t="str">
        <f aca="false">
'1.業務チェックシート'!K65</f>
        <v>
○</v>
      </c>
      <c r="G52" s="329" t="s">
        <v>
102</v>
      </c>
      <c r="H52" s="333" t="s">
        <v>
124</v>
      </c>
      <c r="I52" s="334" t="n">
        <f aca="false">
IF(AND(E52="○",F52="○"),1,IF(AND(E52="○",F52="×"),2,IF(AND(E52="×",F52="○"),3,IF(AND(E52="×",F52="×"),4,5))))</f>
        <v>
1</v>
      </c>
      <c r="K52" s="335" t="n">
        <f aca="false">
I52</f>
        <v>
1</v>
      </c>
    </row>
    <row r="53" customFormat="false" ht="145.5" hidden="false" customHeight="true" outlineLevel="0" collapsed="false">
      <c r="A53" s="345"/>
      <c r="B53" s="351"/>
      <c r="C53" s="329" t="s">
        <v>
125</v>
      </c>
      <c r="D53" s="330" t="s">
        <v>
126</v>
      </c>
      <c r="E53" s="331" t="s">
        <v>
251</v>
      </c>
      <c r="F53" s="338" t="str">
        <f aca="false">
'1.業務チェックシート'!K66</f>
        <v>
○</v>
      </c>
      <c r="G53" s="329" t="s">
        <v>
127</v>
      </c>
      <c r="H53" s="333" t="s">
        <v>
128</v>
      </c>
      <c r="I53" s="334" t="n">
        <f aca="false">
IF(AND(E53="○",F53="○"),1,IF(AND(E53="○",F53="×"),2,IF(AND(E53="×",F53="○"),3,IF(AND(E53="×",F53="×"),4,5))))</f>
        <v>
1</v>
      </c>
      <c r="K53" s="335" t="n">
        <f aca="false">
I53</f>
        <v>
1</v>
      </c>
    </row>
    <row r="54" customFormat="false" ht="73.5" hidden="false" customHeight="true" outlineLevel="0" collapsed="false">
      <c r="A54" s="345"/>
      <c r="B54" s="351"/>
      <c r="C54" s="329" t="s">
        <v>
131</v>
      </c>
      <c r="D54" s="330" t="s">
        <v>
132</v>
      </c>
      <c r="E54" s="331" t="s">
        <v>
251</v>
      </c>
      <c r="F54" s="338" t="str">
        <f aca="false">
'1.業務チェックシート'!K68</f>
        <v>
○</v>
      </c>
      <c r="G54" s="329" t="s">
        <v>
106</v>
      </c>
      <c r="H54" s="353" t="s">
        <v>
133</v>
      </c>
      <c r="I54" s="334" t="n">
        <f aca="false">
IF(AND(E54="○",F54="○"),1,IF(AND(E54="○",F54="×"),2,IF(AND(E54="×",F54="○"),3,IF(AND(E54="×",F54="×"),4,5))))</f>
        <v>
1</v>
      </c>
      <c r="K54" s="335" t="n">
        <f aca="false">
I54</f>
        <v>
1</v>
      </c>
    </row>
    <row r="55" customFormat="false" ht="78" hidden="false" customHeight="true" outlineLevel="0" collapsed="false">
      <c r="A55" s="345"/>
      <c r="B55" s="351"/>
      <c r="C55" s="329" t="s">
        <v>
135</v>
      </c>
      <c r="D55" s="330" t="s">
        <v>
136</v>
      </c>
      <c r="E55" s="331" t="s">
        <v>
251</v>
      </c>
      <c r="F55" s="338" t="str">
        <f aca="false">
'1.業務チェックシート'!K70</f>
        <v>
○</v>
      </c>
      <c r="G55" s="329" t="s">
        <v>
112</v>
      </c>
      <c r="H55" s="353" t="s">
        <v>
137</v>
      </c>
      <c r="I55" s="334" t="n">
        <f aca="false">
IF(AND(E55="○",F55="○"),1,IF(AND(E55="○",F55="×"),2,IF(AND(E55="×",F55="○"),3,IF(AND(E55="×",F55="×"),4,5))))</f>
        <v>
1</v>
      </c>
      <c r="K55" s="335" t="n">
        <f aca="false">
I55</f>
        <v>
1</v>
      </c>
    </row>
    <row r="56" customFormat="false" ht="13.2" hidden="false" customHeight="false" outlineLevel="0" collapsed="false">
      <c r="A56" s="345"/>
      <c r="B56" s="346" t="s">
        <v>
262</v>
      </c>
      <c r="C56" s="347"/>
      <c r="D56" s="347"/>
      <c r="E56" s="348"/>
      <c r="F56" s="347"/>
      <c r="G56" s="347"/>
      <c r="H56" s="349"/>
      <c r="I56" s="350"/>
      <c r="K56" s="335"/>
    </row>
    <row r="57" customFormat="false" ht="52.8" hidden="false" customHeight="false" outlineLevel="0" collapsed="false">
      <c r="A57" s="345"/>
      <c r="B57" s="351"/>
      <c r="C57" s="329" t="s">
        <v>
139</v>
      </c>
      <c r="D57" s="330" t="s">
        <v>
140</v>
      </c>
      <c r="E57" s="331" t="s">
        <v>
251</v>
      </c>
      <c r="F57" s="338" t="str">
        <f aca="false">
'1.業務チェックシート'!K74</f>
        <v>
○</v>
      </c>
      <c r="G57" s="329" t="s">
        <v>
114</v>
      </c>
      <c r="H57" s="333" t="s">
        <v>
141</v>
      </c>
      <c r="I57" s="334" t="n">
        <f aca="false">
IF(AND(E57="○",F57="○"),1,IF(AND(E57="○",F57="×"),2,IF(AND(E57="×",F57="○"),3,IF(AND(E57="×",F57="×"),4,5))))</f>
        <v>
1</v>
      </c>
      <c r="K57" s="335" t="n">
        <f aca="false">
I57</f>
        <v>
1</v>
      </c>
    </row>
    <row r="58" customFormat="false" ht="82.5" hidden="false" customHeight="true" outlineLevel="0" collapsed="false">
      <c r="A58" s="345"/>
      <c r="B58" s="351"/>
      <c r="C58" s="329" t="s">
        <v>
144</v>
      </c>
      <c r="D58" s="330" t="s">
        <v>
145</v>
      </c>
      <c r="E58" s="331" t="s">
        <v>
251</v>
      </c>
      <c r="F58" s="338" t="str">
        <f aca="false">
'1.業務チェックシート'!K76</f>
        <v>
○</v>
      </c>
      <c r="G58" s="329" t="s">
        <v>
119</v>
      </c>
      <c r="H58" s="333" t="s">
        <v>
146</v>
      </c>
      <c r="I58" s="334" t="n">
        <f aca="false">
IF(AND(E58="○",F58="○"),1,IF(AND(E58="○",F58="×"),2,IF(AND(E58="×",F58="○"),3,IF(AND(E58="×",F58="×"),4,5))))</f>
        <v>
1</v>
      </c>
      <c r="K58" s="335" t="n">
        <f aca="false">
I58</f>
        <v>
1</v>
      </c>
    </row>
    <row r="59" customFormat="false" ht="63" hidden="false" customHeight="true" outlineLevel="0" collapsed="false">
      <c r="A59" s="345"/>
      <c r="B59" s="351"/>
      <c r="C59" s="329" t="s">
        <v>
147</v>
      </c>
      <c r="D59" s="330" t="s">
        <v>
148</v>
      </c>
      <c r="E59" s="331" t="s">
        <v>
251</v>
      </c>
      <c r="F59" s="338" t="str">
        <f aca="false">
'1.業務チェックシート'!K77</f>
        <v>
○</v>
      </c>
      <c r="G59" s="329" t="s">
        <v>
122</v>
      </c>
      <c r="H59" s="333" t="s">
        <v>
149</v>
      </c>
      <c r="I59" s="334" t="n">
        <f aca="false">
IF(AND(E59="○",F59="○"),1,IF(AND(E59="○",F59="×"),2,IF(AND(E59="×",F59="○"),3,IF(AND(E59="×",F59="×"),4,5))))</f>
        <v>
1</v>
      </c>
      <c r="K59" s="335" t="n">
        <f aca="false">
I59</f>
        <v>
1</v>
      </c>
    </row>
    <row r="60" customFormat="false" ht="66" hidden="false" customHeight="false" outlineLevel="0" collapsed="false">
      <c r="A60" s="345"/>
      <c r="B60" s="351"/>
      <c r="C60" s="329" t="s">
        <v>
150</v>
      </c>
      <c r="D60" s="330" t="s">
        <v>
151</v>
      </c>
      <c r="E60" s="331" t="s">
        <v>
251</v>
      </c>
      <c r="F60" s="338" t="str">
        <f aca="false">
'1.業務チェックシート'!K78</f>
        <v>
○</v>
      </c>
      <c r="G60" s="329" t="s">
        <v>
131</v>
      </c>
      <c r="H60" s="333" t="s">
        <v>
152</v>
      </c>
      <c r="I60" s="334" t="n">
        <f aca="false">
IF(AND(E60="○",F60="○"),1,IF(AND(E60="○",F60="×"),2,IF(AND(E60="×",F60="○"),3,IF(AND(E60="×",F60="×"),4,5))))</f>
        <v>
1</v>
      </c>
      <c r="K60" s="335" t="n">
        <f aca="false">
I60</f>
        <v>
1</v>
      </c>
    </row>
    <row r="61" customFormat="false" ht="86.25" hidden="false" customHeight="true" outlineLevel="0" collapsed="false">
      <c r="A61" s="345"/>
      <c r="B61" s="351"/>
      <c r="C61" s="329" t="s">
        <v>
153</v>
      </c>
      <c r="D61" s="330" t="s">
        <v>
154</v>
      </c>
      <c r="E61" s="331" t="s">
        <v>
251</v>
      </c>
      <c r="F61" s="338" t="str">
        <f aca="false">
'1.業務チェックシート'!K79</f>
        <v>
○</v>
      </c>
      <c r="G61" s="329" t="s">
        <v>
135</v>
      </c>
      <c r="H61" s="333" t="s">
        <v>
155</v>
      </c>
      <c r="I61" s="334" t="n">
        <f aca="false">
IF(AND(E61="○",F61="○"),1,IF(AND(E61="○",F61="×"),2,IF(AND(E61="×",F61="○"),3,IF(AND(E61="×",F61="×"),4,5))))</f>
        <v>
1</v>
      </c>
      <c r="K61" s="335" t="n">
        <f aca="false">
I61</f>
        <v>
1</v>
      </c>
    </row>
    <row r="62" customFormat="false" ht="86.25" hidden="false" customHeight="true" outlineLevel="0" collapsed="false">
      <c r="A62" s="345"/>
      <c r="B62" s="351"/>
      <c r="C62" s="329" t="s">
        <v>
156</v>
      </c>
      <c r="D62" s="330" t="s">
        <v>
157</v>
      </c>
      <c r="E62" s="331" t="s">
        <v>
251</v>
      </c>
      <c r="F62" s="338" t="str">
        <f aca="false">
'1.業務チェックシート'!K80</f>
        <v>
○</v>
      </c>
      <c r="G62" s="329" t="s">
        <v>
139</v>
      </c>
      <c r="H62" s="333" t="s">
        <v>
158</v>
      </c>
      <c r="I62" s="334" t="n">
        <f aca="false">
IF(AND(E62="○",F62="○"),1,IF(AND(E62="○",F62="×"),2,IF(AND(E62="×",F62="○"),3,IF(AND(E62="×",F62="×"),4,5))))</f>
        <v>
1</v>
      </c>
      <c r="K62" s="335" t="n">
        <f aca="false">
I62</f>
        <v>
1</v>
      </c>
    </row>
    <row r="63" customFormat="false" ht="86.25" hidden="false" customHeight="true" outlineLevel="0" collapsed="false">
      <c r="A63" s="345"/>
      <c r="B63" s="351"/>
      <c r="C63" s="329" t="s">
        <v>
159</v>
      </c>
      <c r="D63" s="330" t="s">
        <v>
160</v>
      </c>
      <c r="E63" s="331" t="s">
        <v>
251</v>
      </c>
      <c r="F63" s="338" t="str">
        <f aca="false">
'1.業務チェックシート'!K81</f>
        <v>
○</v>
      </c>
      <c r="G63" s="329" t="s">
        <v>
144</v>
      </c>
      <c r="H63" s="333" t="s">
        <v>
161</v>
      </c>
      <c r="I63" s="334" t="n">
        <f aca="false">
IF(AND(E63="○",F63="○"),1,IF(AND(E63="○",F63="×"),2,IF(AND(E63="×",F63="○"),3,IF(AND(E63="×",F63="×"),4,5))))</f>
        <v>
1</v>
      </c>
      <c r="K63" s="335" t="n">
        <f aca="false">
I63</f>
        <v>
1</v>
      </c>
    </row>
    <row r="64" customFormat="false" ht="64.5" hidden="false" customHeight="true" outlineLevel="0" collapsed="false">
      <c r="A64" s="345"/>
      <c r="B64" s="351"/>
      <c r="C64" s="329" t="s">
        <v>
164</v>
      </c>
      <c r="D64" s="330" t="s">
        <v>
165</v>
      </c>
      <c r="E64" s="331" t="s">
        <v>
251</v>
      </c>
      <c r="F64" s="338" t="str">
        <f aca="false">
'1.業務チェックシート'!K83</f>
        <v>
○</v>
      </c>
      <c r="G64" s="329" t="s">
        <v>
125</v>
      </c>
      <c r="H64" s="333" t="s">
        <v>
166</v>
      </c>
      <c r="I64" s="334" t="n">
        <f aca="false">
IF(AND(E64="○",F64="○"),1,IF(AND(E64="○",F64="×"),2,IF(AND(E64="×",F64="○"),3,IF(AND(E64="×",F64="×"),4,5))))</f>
        <v>
1</v>
      </c>
      <c r="K64" s="335" t="n">
        <f aca="false">
I64</f>
        <v>
1</v>
      </c>
    </row>
    <row r="65" customFormat="false" ht="86.25" hidden="false" customHeight="true" outlineLevel="0" collapsed="false">
      <c r="A65" s="345"/>
      <c r="B65" s="351"/>
      <c r="C65" s="329" t="s">
        <v>
167</v>
      </c>
      <c r="D65" s="330" t="s">
        <v>
168</v>
      </c>
      <c r="E65" s="331" t="s">
        <v>
251</v>
      </c>
      <c r="F65" s="338" t="str">
        <f aca="false">
'1.業務チェックシート'!K84</f>
        <v>
○</v>
      </c>
      <c r="G65" s="329" t="s">
        <v>
169</v>
      </c>
      <c r="H65" s="333" t="s">
        <v>
170</v>
      </c>
      <c r="I65" s="334" t="n">
        <f aca="false">
IF(AND(E65="○",F65="○"),1,IF(AND(E65="○",F65="×"),2,IF(AND(E65="×",F65="○"),3,IF(AND(E65="×",F65="×"),4,5))))</f>
        <v>
1</v>
      </c>
      <c r="K65" s="335" t="n">
        <f aca="false">
I65</f>
        <v>
1</v>
      </c>
    </row>
    <row r="66" customFormat="false" ht="13.2" hidden="false" customHeight="false" outlineLevel="0" collapsed="false">
      <c r="A66" s="345"/>
      <c r="B66" s="346" t="s">
        <v>
263</v>
      </c>
      <c r="C66" s="347"/>
      <c r="D66" s="347"/>
      <c r="E66" s="348"/>
      <c r="F66" s="347"/>
      <c r="G66" s="347"/>
      <c r="H66" s="349"/>
      <c r="I66" s="350"/>
      <c r="K66" s="335"/>
    </row>
    <row r="67" customFormat="false" ht="66" hidden="false" customHeight="false" outlineLevel="0" collapsed="false">
      <c r="A67" s="345"/>
      <c r="B67" s="351"/>
      <c r="C67" s="329" t="s">
        <v>
176</v>
      </c>
      <c r="D67" s="330" t="s">
        <v>
177</v>
      </c>
      <c r="E67" s="331" t="s">
        <v>
251</v>
      </c>
      <c r="F67" s="338" t="str">
        <f aca="false">
'1.業務チェックシート'!K90</f>
        <v>
○</v>
      </c>
      <c r="G67" s="329" t="s">
        <v>
178</v>
      </c>
      <c r="H67" s="333" t="s">
        <v>
179</v>
      </c>
      <c r="I67" s="334" t="n">
        <f aca="false">
IF(AND(E67="○",F67="○"),1,IF(AND(E67="○",F67="×"),2,IF(AND(E67="×",F67="○"),3,IF(AND(E67="×",F67="×"),4,5))))</f>
        <v>
1</v>
      </c>
      <c r="K67" s="335" t="n">
        <f aca="false">
I67</f>
        <v>
1</v>
      </c>
    </row>
    <row r="68" customFormat="false" ht="107.25" hidden="false" customHeight="true" outlineLevel="0" collapsed="false">
      <c r="A68" s="345"/>
      <c r="B68" s="351"/>
      <c r="C68" s="329" t="s">
        <v>
180</v>
      </c>
      <c r="D68" s="330" t="s">
        <v>
181</v>
      </c>
      <c r="E68" s="331" t="s">
        <v>
251</v>
      </c>
      <c r="F68" s="338" t="str">
        <f aca="false">
'1.業務チェックシート'!K91</f>
        <v>
○</v>
      </c>
      <c r="G68" s="329" t="s">
        <v>
147</v>
      </c>
      <c r="H68" s="333" t="s">
        <v>
182</v>
      </c>
      <c r="I68" s="334" t="n">
        <f aca="false">
IF(AND(E68="○",F68="○"),1,IF(AND(E68="○",F68="×"),2,IF(AND(E68="×",F68="○"),3,IF(AND(E68="×",F68="×"),4,5))))</f>
        <v>
1</v>
      </c>
      <c r="K68" s="335" t="n">
        <f aca="false">
I68</f>
        <v>
1</v>
      </c>
    </row>
    <row r="69" customFormat="false" ht="55.5" hidden="false" customHeight="true" outlineLevel="0" collapsed="false">
      <c r="A69" s="345"/>
      <c r="B69" s="351"/>
      <c r="C69" s="329" t="s">
        <v>
183</v>
      </c>
      <c r="D69" s="330" t="s">
        <v>
184</v>
      </c>
      <c r="E69" s="331" t="s">
        <v>
251</v>
      </c>
      <c r="F69" s="338" t="str">
        <f aca="false">
'1.業務チェックシート'!K92</f>
        <v>
○</v>
      </c>
      <c r="G69" s="329" t="s">
        <v>
185</v>
      </c>
      <c r="H69" s="333" t="s">
        <v>
186</v>
      </c>
      <c r="I69" s="334" t="n">
        <f aca="false">
IF(AND(E69="○",F69="○"),1,IF(AND(E69="○",F69="×"),2,IF(AND(E69="×",F69="○"),3,IF(AND(E69="×",F69="×"),4,5))))</f>
        <v>
1</v>
      </c>
      <c r="K69" s="335" t="n">
        <f aca="false">
I69</f>
        <v>
1</v>
      </c>
    </row>
    <row r="70" customFormat="false" ht="86.25" hidden="false" customHeight="true" outlineLevel="0" collapsed="false">
      <c r="A70" s="345"/>
      <c r="B70" s="351"/>
      <c r="C70" s="329" t="s">
        <v>
187</v>
      </c>
      <c r="D70" s="330" t="s">
        <v>
188</v>
      </c>
      <c r="E70" s="331" t="s">
        <v>
251</v>
      </c>
      <c r="F70" s="338" t="str">
        <f aca="false">
'1.業務チェックシート'!K93</f>
        <v>
○</v>
      </c>
      <c r="G70" s="329" t="s">
        <v>
150</v>
      </c>
      <c r="H70" s="333" t="s">
        <v>
189</v>
      </c>
      <c r="I70" s="334" t="n">
        <f aca="false">
IF(AND(E70="○",F70="○"),1,IF(AND(E70="○",F70="×"),2,IF(AND(E70="×",F70="○"),3,IF(AND(E70="×",F70="×"),4,5))))</f>
        <v>
1</v>
      </c>
      <c r="K70" s="335" t="n">
        <f aca="false">
I70</f>
        <v>
1</v>
      </c>
    </row>
    <row r="71" customFormat="false" ht="86.25" hidden="false" customHeight="true" outlineLevel="0" collapsed="false">
      <c r="A71" s="345"/>
      <c r="B71" s="351"/>
      <c r="C71" s="329" t="s">
        <v>
190</v>
      </c>
      <c r="D71" s="330" t="s">
        <v>
191</v>
      </c>
      <c r="E71" s="331" t="s">
        <v>
251</v>
      </c>
      <c r="F71" s="338" t="str">
        <f aca="false">
'1.業務チェックシート'!K94</f>
        <v>
○</v>
      </c>
      <c r="G71" s="329" t="s">
        <v>
153</v>
      </c>
      <c r="H71" s="333" t="s">
        <v>
192</v>
      </c>
      <c r="I71" s="334" t="n">
        <f aca="false">
IF(AND(E71="○",F71="○"),1,IF(AND(E71="○",F71="×"),2,IF(AND(E71="×",F71="○"),3,IF(AND(E71="×",F71="×"),4,5))))</f>
        <v>
1</v>
      </c>
      <c r="K71" s="335" t="n">
        <f aca="false">
I71</f>
        <v>
1</v>
      </c>
    </row>
    <row r="72" customFormat="false" ht="13.2" hidden="false" customHeight="false" outlineLevel="0" collapsed="false">
      <c r="A72" s="355" t="s">
        <v>
199</v>
      </c>
      <c r="B72" s="356"/>
      <c r="C72" s="356"/>
      <c r="D72" s="356"/>
      <c r="E72" s="357"/>
      <c r="F72" s="356"/>
      <c r="G72" s="356"/>
      <c r="H72" s="356"/>
      <c r="I72" s="358"/>
      <c r="K72" s="335"/>
    </row>
    <row r="73" customFormat="false" ht="81.75" hidden="false" customHeight="true" outlineLevel="0" collapsed="false">
      <c r="A73" s="359"/>
      <c r="B73" s="359"/>
      <c r="C73" s="329" t="s">
        <v>
200</v>
      </c>
      <c r="D73" s="330" t="s">
        <v>
201</v>
      </c>
      <c r="E73" s="331" t="s">
        <v>
251</v>
      </c>
      <c r="F73" s="338" t="str">
        <f aca="false">
'1.業務チェックシート'!K101</f>
        <v>
○</v>
      </c>
      <c r="G73" s="329" t="s">
        <v>
156</v>
      </c>
      <c r="H73" s="333" t="s">
        <v>
202</v>
      </c>
      <c r="I73" s="334" t="n">
        <f aca="false">
IF(AND(E73="○",F73="○"),1,IF(AND(E73="○",F73="×"),2,IF(AND(E73="×",F73="○"),3,IF(AND(E73="×",F73="×"),4,5))))</f>
        <v>
1</v>
      </c>
      <c r="K73" s="335" t="n">
        <f aca="false">
I73</f>
        <v>
1</v>
      </c>
    </row>
    <row r="74" customFormat="false" ht="39.6" hidden="false" customHeight="false" outlineLevel="0" collapsed="false">
      <c r="A74" s="359"/>
      <c r="B74" s="359"/>
      <c r="C74" s="329" t="s">
        <v>
203</v>
      </c>
      <c r="D74" s="330" t="s">
        <v>
204</v>
      </c>
      <c r="E74" s="331" t="s">
        <v>
251</v>
      </c>
      <c r="F74" s="338" t="str">
        <f aca="false">
'1.業務チェックシート'!K102</f>
        <v>
○</v>
      </c>
      <c r="G74" s="329" t="s">
        <v>
159</v>
      </c>
      <c r="H74" s="333" t="s">
        <v>
205</v>
      </c>
      <c r="I74" s="334" t="n">
        <f aca="false">
IF(AND(E74="○",F74="○"),1,IF(AND(E74="○",F74="×"),2,IF(AND(E74="×",F74="○"),3,IF(AND(E74="×",F74="×"),4,5))))</f>
        <v>
1</v>
      </c>
      <c r="K74" s="335" t="n">
        <f aca="false">
I74</f>
        <v>
1</v>
      </c>
    </row>
    <row r="75" customFormat="false" ht="88.5" hidden="false" customHeight="true" outlineLevel="0" collapsed="false">
      <c r="A75" s="359"/>
      <c r="B75" s="359"/>
      <c r="C75" s="329" t="s">
        <v>
206</v>
      </c>
      <c r="D75" s="330" t="s">
        <v>
207</v>
      </c>
      <c r="E75" s="331" t="s">
        <v>
251</v>
      </c>
      <c r="F75" s="338" t="str">
        <f aca="false">
'1.業務チェックシート'!K103</f>
        <v>
○</v>
      </c>
      <c r="G75" s="329" t="s">
        <v>
162</v>
      </c>
      <c r="H75" s="333" t="s">
        <v>
208</v>
      </c>
      <c r="I75" s="334" t="n">
        <f aca="false">
IF(AND(E75="○",F75="○"),1,IF(AND(E75="○",F75="×"),2,IF(AND(E75="×",F75="○"),3,IF(AND(E75="×",F75="×"),4,5))))</f>
        <v>
1</v>
      </c>
      <c r="K75" s="335" t="n">
        <f aca="false">
I75</f>
        <v>
1</v>
      </c>
    </row>
    <row r="76" customFormat="false" ht="74.25" hidden="false" customHeight="true" outlineLevel="0" collapsed="false">
      <c r="A76" s="359"/>
      <c r="B76" s="359"/>
      <c r="C76" s="329" t="s">
        <v>
209</v>
      </c>
      <c r="D76" s="330" t="s">
        <v>
210</v>
      </c>
      <c r="E76" s="331" t="s">
        <v>
251</v>
      </c>
      <c r="F76" s="338" t="str">
        <f aca="false">
'1.業務チェックシート'!K104</f>
        <v>
○</v>
      </c>
      <c r="G76" s="329" t="s">
        <v>
211</v>
      </c>
      <c r="H76" s="333" t="s">
        <v>
212</v>
      </c>
      <c r="I76" s="334" t="n">
        <f aca="false">
IF(AND(E76="○",F76="○"),1,IF(AND(E76="○",F76="×"),2,IF(AND(E76="×",F76="○"),3,IF(AND(E76="×",F76="×"),4,5))))</f>
        <v>
1</v>
      </c>
      <c r="K76" s="335" t="n">
        <f aca="false">
I76</f>
        <v>
1</v>
      </c>
    </row>
    <row r="77" customFormat="false" ht="91.5" hidden="false" customHeight="true" outlineLevel="0" collapsed="false">
      <c r="A77" s="359"/>
      <c r="B77" s="359"/>
      <c r="C77" s="329" t="s">
        <v>
213</v>
      </c>
      <c r="D77" s="330" t="s">
        <v>
214</v>
      </c>
      <c r="E77" s="360" t="s">
        <v>
251</v>
      </c>
      <c r="F77" s="338" t="str">
        <f aca="false">
'1.業務チェックシート'!K105</f>
        <v>
○</v>
      </c>
      <c r="G77" s="329" t="s">
        <v>
164</v>
      </c>
      <c r="H77" s="333" t="s">
        <v>
215</v>
      </c>
      <c r="I77" s="334" t="n">
        <f aca="false">
IF(AND(E77="○",F77="○"),1,IF(AND(E77="○",F77="×"),2,IF(AND(E77="×",F77="○"),3,IF(AND(E77="×",F77="×"),4,5))))</f>
        <v>
1</v>
      </c>
      <c r="K77" s="335" t="n">
        <f aca="false">
I77</f>
        <v>
1</v>
      </c>
    </row>
  </sheetData>
  <mergeCells count="19">
    <mergeCell ref="B4:I4"/>
    <mergeCell ref="B5:I5"/>
    <mergeCell ref="B7:I7"/>
    <mergeCell ref="E16:H16"/>
    <mergeCell ref="I16:L16"/>
    <mergeCell ref="A18:B18"/>
    <mergeCell ref="C18:D18"/>
    <mergeCell ref="G18:H18"/>
    <mergeCell ref="A20:A37"/>
    <mergeCell ref="B21:B30"/>
    <mergeCell ref="B32:B33"/>
    <mergeCell ref="B35:B37"/>
    <mergeCell ref="A39:A71"/>
    <mergeCell ref="B40:B44"/>
    <mergeCell ref="B46:B49"/>
    <mergeCell ref="B51:B55"/>
    <mergeCell ref="B57:B65"/>
    <mergeCell ref="B67:B71"/>
    <mergeCell ref="A73:B77"/>
  </mergeCells>
  <conditionalFormatting sqref="I35:I37,I46:I49,I40:I44,I32:I33,I51:I55,I67:I71,I73:I77,I57:I65,I21:I30">
    <cfRule type="containsText" priority="2" aboveAverage="0" equalAverage="0" bottom="0" percent="0" rank="0" text="4" dxfId="0">
</cfRule>
    <cfRule type="containsText" priority="3" aboveAverage="0" equalAverage="0" bottom="0" percent="0" rank="0" text="3" dxfId="1">
</cfRule>
    <cfRule type="containsText" priority="4" aboveAverage="0" equalAverage="0" bottom="0" percent="0" rank="0" text="2" dxfId="2">
</cfRule>
    <cfRule type="containsText" priority="5" aboveAverage="0" equalAverage="0" bottom="0" percent="0" rank="0" text="1" dxfId="3">
</cfRule>
  </conditionalFormatting>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rowBreaks count="4" manualBreakCount="4">
    <brk id="15" man="true" max="16383" min="0"/>
    <brk id="37" man="true" max="16383" min="0"/>
    <brk id="55" man="true" max="16383" min="0"/>
    <brk id="71" man="true" max="16383" min="0"/>
  </rowBreaks>
  <drawing r:id="rId1"/>
</worksheet>
</file>

<file path=xl/worksheets/sheet4.xml><?xml version="1.0" encoding="utf-8"?>
<worksheet xmlns="http://schemas.openxmlformats.org/spreadsheetml/2006/main" xmlns:r="http://schemas.openxmlformats.org/officeDocument/2006/relationships">
  <sheetPr filterMode="false">
    <tabColor rgb="FF77933C"/>
    <pageSetUpPr fitToPage="true"/>
  </sheetPr>
  <dimension ref="A2:L9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 min="1" style="1" width="1.92712550607287"/>
    <col collapsed="false" hidden="false" max="3" min="3" style="2" width="2.67611336032389"/>
    <col collapsed="false" hidden="false" max="4" min="4" style="2" width="4.39271255060729"/>
    <col collapsed="false" hidden="false" max="5" min="5" style="3" width="38.4574898785425"/>
    <col collapsed="false" hidden="false" max="6" min="6" style="4" width="9"/>
    <col collapsed="false" hidden="false" max="7" min="7" style="5" width="4.39271255060729"/>
    <col collapsed="false" hidden="false" max="8" min="8" style="2" width="2.25101214574899"/>
    <col collapsed="false" hidden="false" max="9" min="9" style="2" width="4.39271255060729"/>
    <col collapsed="false" hidden="false" max="10" min="10" style="3" width="21.9595141700405"/>
    <col collapsed="false" hidden="false" max="11" min="11" style="4" width="4.82186234817814"/>
    <col collapsed="false" hidden="false" max="12" min="12" style="5" width="4.82186234817814"/>
    <col collapsed="false" hidden="false" max="13" min="13" style="1" width="9"/>
    <col collapsed="false" hidden="false" max="14" min="14" style="1" width="3.64372469635628"/>
    <col collapsed="false" hidden="false" max="1025" min="15" style="0" width="8.57085020242915"/>
  </cols>
  <sheetData>
    <row r="2" customFormat="false" ht="31.5" hidden="false" customHeight="true" outlineLevel="0" collapsed="false">
      <c r="B2" s="361" t="s">
        <v>264</v>
      </c>
    </row>
    <row r="3" customFormat="false" ht="13.8" hidden="false" customHeight="false" outlineLevel="0" collapsed="false">
      <c r="A3" s="0"/>
      <c r="B3" s="8" t="s">
        <v>2</v>
      </c>
      <c r="C3" s="0"/>
      <c r="D3" s="0"/>
      <c r="E3" s="0"/>
      <c r="F3" s="0"/>
      <c r="G3" s="0"/>
      <c r="H3" s="0"/>
      <c r="I3" s="0"/>
      <c r="J3" s="0"/>
      <c r="K3" s="0"/>
      <c r="L3" s="0"/>
    </row>
    <row r="4" customFormat="false" ht="93.75" hidden="false" customHeight="true" outlineLevel="0" collapsed="false">
      <c r="A4" s="0"/>
      <c r="B4" s="362" t="s">
        <v>265</v>
      </c>
      <c r="C4" s="362"/>
      <c r="D4" s="362"/>
      <c r="E4" s="362"/>
      <c r="F4" s="362"/>
      <c r="G4" s="362"/>
      <c r="H4" s="362"/>
      <c r="I4" s="362"/>
      <c r="J4" s="362"/>
      <c r="K4" s="362"/>
      <c r="L4" s="362"/>
    </row>
    <row r="5" customFormat="false" ht="6" hidden="false" customHeight="true" outlineLevel="0" collapsed="false">
      <c r="A5" s="0"/>
      <c r="B5" s="0"/>
      <c r="C5" s="0"/>
      <c r="D5" s="0"/>
      <c r="E5" s="0"/>
      <c r="F5" s="0"/>
      <c r="G5" s="0"/>
      <c r="H5" s="0"/>
      <c r="I5" s="0"/>
    </row>
    <row r="6" customFormat="false" ht="17.25" hidden="false" customHeight="true" outlineLevel="0" collapsed="false">
      <c r="A6" s="0"/>
      <c r="B6" s="0"/>
      <c r="C6" s="0"/>
      <c r="D6" s="0"/>
      <c r="E6" s="0"/>
      <c r="F6" s="363" t="s">
        <v>266</v>
      </c>
      <c r="G6" s="0"/>
      <c r="H6" s="0"/>
      <c r="I6" s="0"/>
    </row>
    <row r="7" customFormat="false" ht="27.6" hidden="false" customHeight="false" outlineLevel="0" collapsed="false">
      <c r="A7" s="12"/>
      <c r="B7" s="13"/>
      <c r="C7" s="364" t="s">
        <v>8</v>
      </c>
      <c r="D7" s="364"/>
      <c r="E7" s="364"/>
      <c r="F7" s="365" t="str">
        <f aca="false">'2.レーダーチャート'!D7</f>
        <v>山陽小野田市地域包括支援センター</v>
      </c>
      <c r="G7" s="366" t="s">
        <v>7</v>
      </c>
      <c r="H7" s="20"/>
      <c r="I7" s="20"/>
    </row>
    <row r="8" customFormat="false" ht="13.8" hidden="false" customHeight="false" outlineLevel="0" collapsed="false">
      <c r="A8" s="21" t="s">
        <v>267</v>
      </c>
      <c r="B8" s="22"/>
      <c r="C8" s="24"/>
      <c r="D8" s="22"/>
      <c r="E8" s="22"/>
      <c r="F8" s="367"/>
      <c r="G8" s="25"/>
      <c r="H8" s="1"/>
      <c r="I8" s="1"/>
    </row>
    <row r="9" customFormat="false" ht="13.2" hidden="false" customHeight="false" outlineLevel="0" collapsed="false">
      <c r="A9" s="26"/>
      <c r="B9" s="27" t="s">
        <v>10</v>
      </c>
      <c r="C9" s="31"/>
      <c r="D9" s="28"/>
      <c r="E9" s="29"/>
      <c r="F9" s="368"/>
      <c r="G9" s="32"/>
      <c r="H9" s="1"/>
      <c r="I9" s="1"/>
    </row>
    <row r="10" customFormat="false" ht="18" hidden="false" customHeight="false" outlineLevel="0" collapsed="false">
      <c r="A10" s="26"/>
      <c r="B10" s="33"/>
      <c r="C10" s="39" t="n">
        <v>1</v>
      </c>
      <c r="D10" s="112" t="s">
        <v>13</v>
      </c>
      <c r="E10" s="80" t="s">
        <v>14</v>
      </c>
      <c r="F10" s="369" t="str">
        <f aca="false">'1.業務チェックシート'!K11</f>
        <v>○</v>
      </c>
      <c r="G10" s="370" t="n">
        <f aca="false">'1.業務チェックシート'!L11</f>
        <v>0.948</v>
      </c>
      <c r="H10" s="1"/>
      <c r="I10" s="1"/>
    </row>
    <row r="11" customFormat="false" ht="18" hidden="false" customHeight="false" outlineLevel="0" collapsed="false">
      <c r="A11" s="26"/>
      <c r="B11" s="33"/>
      <c r="C11" s="62" t="n">
        <v>2</v>
      </c>
      <c r="D11" s="58" t="s">
        <v>17</v>
      </c>
      <c r="E11" s="47" t="s">
        <v>252</v>
      </c>
      <c r="F11" s="369" t="str">
        <f aca="false">'1.業務チェックシート'!K12</f>
        <v>○</v>
      </c>
      <c r="G11" s="370" t="n">
        <f aca="false">'1.業務チェックシート'!L12</f>
        <v>0.882</v>
      </c>
      <c r="H11" s="1"/>
      <c r="I11" s="1"/>
    </row>
    <row r="12" customFormat="false" ht="18" hidden="false" customHeight="false" outlineLevel="0" collapsed="false">
      <c r="A12" s="26"/>
      <c r="B12" s="33"/>
      <c r="C12" s="62" t="n">
        <v>3</v>
      </c>
      <c r="D12" s="58" t="s">
        <v>21</v>
      </c>
      <c r="E12" s="47" t="s">
        <v>22</v>
      </c>
      <c r="F12" s="369" t="str">
        <f aca="false">'1.業務チェックシート'!K13</f>
        <v>○</v>
      </c>
      <c r="G12" s="370" t="n">
        <f aca="false">'1.業務チェックシート'!L13</f>
        <v>0.964</v>
      </c>
      <c r="H12" s="1"/>
      <c r="I12" s="1"/>
    </row>
    <row r="13" customFormat="false" ht="13.2" hidden="false" customHeight="false" outlineLevel="0" collapsed="false">
      <c r="A13" s="26"/>
      <c r="B13" s="33"/>
      <c r="C13" s="62" t="n">
        <v>4</v>
      </c>
      <c r="D13" s="58" t="s">
        <v>25</v>
      </c>
      <c r="E13" s="47" t="s">
        <v>26</v>
      </c>
      <c r="F13" s="369" t="str">
        <f aca="false">'1.業務チェックシート'!K14</f>
        <v>○</v>
      </c>
      <c r="G13" s="370" t="n">
        <f aca="false">'1.業務チェックシート'!L14</f>
        <v>0.944</v>
      </c>
      <c r="H13" s="1"/>
      <c r="I13" s="1"/>
    </row>
    <row r="14" customFormat="false" ht="18" hidden="false" customHeight="false" outlineLevel="0" collapsed="false">
      <c r="A14" s="26"/>
      <c r="B14" s="33"/>
      <c r="C14" s="62" t="n">
        <v>5</v>
      </c>
      <c r="D14" s="58" t="s">
        <v>29</v>
      </c>
      <c r="E14" s="47" t="s">
        <v>30</v>
      </c>
      <c r="F14" s="369" t="str">
        <f aca="false">'1.業務チェックシート'!K15</f>
        <v>○</v>
      </c>
      <c r="G14" s="370" t="n">
        <f aca="false">'1.業務チェックシート'!L15</f>
        <v>0.979</v>
      </c>
      <c r="H14" s="1"/>
      <c r="I14" s="1"/>
    </row>
    <row r="15" customFormat="false" ht="18" hidden="false" customHeight="false" outlineLevel="0" collapsed="false">
      <c r="A15" s="26"/>
      <c r="B15" s="33"/>
      <c r="C15" s="62" t="n">
        <v>6</v>
      </c>
      <c r="D15" s="58" t="s">
        <v>31</v>
      </c>
      <c r="E15" s="47" t="s">
        <v>32</v>
      </c>
      <c r="F15" s="369" t="str">
        <f aca="false">'1.業務チェックシート'!K16</f>
        <v>×</v>
      </c>
      <c r="G15" s="370" t="n">
        <f aca="false">'1.業務チェックシート'!L16</f>
        <v>0.858137347130762</v>
      </c>
      <c r="H15" s="1"/>
      <c r="I15" s="1"/>
    </row>
    <row r="16" customFormat="false" ht="13.2" hidden="false" customHeight="false" outlineLevel="0" collapsed="false">
      <c r="A16" s="26"/>
      <c r="B16" s="33"/>
      <c r="C16" s="39" t="n">
        <v>7</v>
      </c>
      <c r="D16" s="371" t="s">
        <v>37</v>
      </c>
      <c r="E16" s="139" t="s">
        <v>268</v>
      </c>
      <c r="F16" s="369" t="str">
        <f aca="false">'1.業務チェックシート'!K18</f>
        <v>○</v>
      </c>
      <c r="G16" s="370" t="n">
        <f aca="false">'1.業務チェックシート'!L18</f>
        <v>0.612793979303857</v>
      </c>
      <c r="H16" s="1"/>
      <c r="I16" s="1"/>
    </row>
    <row r="17" customFormat="false" ht="18" hidden="false" customHeight="false" outlineLevel="0" collapsed="false">
      <c r="A17" s="26"/>
      <c r="B17" s="33"/>
      <c r="C17" s="62" t="n">
        <v>8</v>
      </c>
      <c r="D17" s="58" t="s">
        <v>43</v>
      </c>
      <c r="E17" s="47" t="s">
        <v>44</v>
      </c>
      <c r="F17" s="369" t="str">
        <f aca="false">'1.業務チェックシート'!K20</f>
        <v>○</v>
      </c>
      <c r="G17" s="370" t="n">
        <f aca="false">'1.業務チェックシート'!L20</f>
        <v>0.709125117591722</v>
      </c>
      <c r="H17" s="1"/>
      <c r="I17" s="1"/>
    </row>
    <row r="18" customFormat="false" ht="18" hidden="false" customHeight="false" outlineLevel="0" collapsed="false">
      <c r="A18" s="26"/>
      <c r="B18" s="33"/>
      <c r="C18" s="39" t="n">
        <v>9</v>
      </c>
      <c r="D18" s="371" t="s">
        <v>45</v>
      </c>
      <c r="E18" s="139" t="s">
        <v>46</v>
      </c>
      <c r="F18" s="369" t="str">
        <f aca="false">'1.業務チェックシート'!K21</f>
        <v>○</v>
      </c>
      <c r="G18" s="370" t="n">
        <f aca="false">'1.業務チェックシート'!L21</f>
        <v>0.799</v>
      </c>
      <c r="H18" s="1"/>
      <c r="I18" s="1"/>
    </row>
    <row r="19" customFormat="false" ht="18" hidden="false" customHeight="false" outlineLevel="0" collapsed="false">
      <c r="A19" s="26"/>
      <c r="B19" s="33"/>
      <c r="C19" s="62" t="n">
        <v>10</v>
      </c>
      <c r="D19" s="58" t="s">
        <v>11</v>
      </c>
      <c r="E19" s="47" t="s">
        <v>49</v>
      </c>
      <c r="F19" s="369" t="str">
        <f aca="false">'1.業務チェックシート'!K22</f>
        <v>○</v>
      </c>
      <c r="G19" s="370" t="n">
        <f aca="false">'1.業務チェックシート'!L22</f>
        <v>0.703857008466604</v>
      </c>
      <c r="H19" s="1"/>
      <c r="I19" s="1"/>
    </row>
    <row r="20" customFormat="false" ht="18" hidden="false" customHeight="false" outlineLevel="0" collapsed="false">
      <c r="A20" s="26"/>
      <c r="B20" s="33"/>
      <c r="C20" s="62" t="n">
        <v>11</v>
      </c>
      <c r="D20" s="58" t="s">
        <v>15</v>
      </c>
      <c r="E20" s="47" t="s">
        <v>52</v>
      </c>
      <c r="F20" s="369" t="str">
        <f aca="false">'1.業務チェックシート'!K23</f>
        <v>○</v>
      </c>
      <c r="G20" s="370" t="n">
        <f aca="false">'1.業務チェックシート'!L23</f>
        <v>0.742238946378175</v>
      </c>
      <c r="H20" s="1"/>
      <c r="I20" s="1"/>
    </row>
    <row r="21" customFormat="false" ht="13.8" hidden="false" customHeight="false" outlineLevel="0" collapsed="false">
      <c r="A21" s="26"/>
      <c r="B21" s="33"/>
      <c r="C21" s="62" t="n">
        <v>12</v>
      </c>
      <c r="D21" s="58" t="s">
        <v>19</v>
      </c>
      <c r="E21" s="47" t="s">
        <v>55</v>
      </c>
      <c r="F21" s="372" t="str">
        <f aca="false">'1.業務チェックシート'!K24</f>
        <v>○</v>
      </c>
      <c r="G21" s="370" t="n">
        <f aca="false">'1.業務チェックシート'!L24</f>
        <v>0.974035747883349</v>
      </c>
      <c r="H21" s="1"/>
      <c r="I21" s="1"/>
    </row>
    <row r="22" customFormat="false" ht="13.8" hidden="false" customHeight="false" outlineLevel="0" collapsed="false">
      <c r="A22" s="373"/>
      <c r="B22" s="374" t="s">
        <v>58</v>
      </c>
      <c r="C22" s="374"/>
      <c r="D22" s="374"/>
      <c r="E22" s="374"/>
      <c r="F22" s="375" t="n">
        <f aca="false">'1.業務チェックシート'!K26</f>
        <v>11</v>
      </c>
      <c r="G22" s="376" t="n">
        <f aca="false">'1.業務チェックシート'!L26</f>
        <v>10.1</v>
      </c>
      <c r="H22" s="1"/>
      <c r="I22" s="1"/>
    </row>
    <row r="23" customFormat="false" ht="13.8" hidden="false" customHeight="false" outlineLevel="0" collapsed="false">
      <c r="A23" s="373"/>
      <c r="B23" s="377" t="s">
        <v>59</v>
      </c>
      <c r="C23" s="377"/>
      <c r="D23" s="377"/>
      <c r="E23" s="377"/>
      <c r="F23" s="378" t="n">
        <f aca="false">'1.業務チェックシート'!K27</f>
        <v>0.916666666666667</v>
      </c>
      <c r="G23" s="379" t="n">
        <f aca="false">'1.業務チェックシート'!L27</f>
        <v>0.843015678896206</v>
      </c>
      <c r="H23" s="1"/>
      <c r="I23" s="1"/>
    </row>
    <row r="24" customFormat="false" ht="13.2" hidden="false" customHeight="false" outlineLevel="0" collapsed="false">
      <c r="A24" s="26"/>
      <c r="B24" s="33" t="s">
        <v>269</v>
      </c>
      <c r="C24" s="380"/>
      <c r="D24" s="381"/>
      <c r="E24" s="382"/>
      <c r="F24" s="375"/>
      <c r="G24" s="383"/>
      <c r="H24" s="1"/>
      <c r="I24" s="1"/>
    </row>
    <row r="25" customFormat="false" ht="18" hidden="false" customHeight="false" outlineLevel="0" collapsed="false">
      <c r="A25" s="26"/>
      <c r="B25" s="33"/>
      <c r="C25" s="39" t="n">
        <v>13</v>
      </c>
      <c r="D25" s="34" t="s">
        <v>23</v>
      </c>
      <c r="E25" s="384" t="s">
        <v>63</v>
      </c>
      <c r="F25" s="369" t="str">
        <f aca="false">'1.業務チェックシート'!K29</f>
        <v>○</v>
      </c>
      <c r="G25" s="370" t="n">
        <f aca="false">'1.業務チェックシート'!L29</f>
        <v>0.934336782690499</v>
      </c>
      <c r="H25" s="1"/>
      <c r="I25" s="1"/>
    </row>
    <row r="26" customFormat="false" ht="18" hidden="false" customHeight="false" outlineLevel="0" collapsed="false">
      <c r="A26" s="26"/>
      <c r="B26" s="33"/>
      <c r="C26" s="62" t="n">
        <v>14</v>
      </c>
      <c r="D26" s="42" t="s">
        <v>27</v>
      </c>
      <c r="E26" s="44" t="s">
        <v>66</v>
      </c>
      <c r="F26" s="369" t="str">
        <f aca="false">'1.業務チェックシート'!K30</f>
        <v>○</v>
      </c>
      <c r="G26" s="370" t="n">
        <f aca="false">'1.業務チェックシート'!L30</f>
        <v>0.904421448730009</v>
      </c>
      <c r="H26" s="1"/>
      <c r="I26" s="1"/>
    </row>
    <row r="27" customFormat="false" ht="13.2" hidden="false" customHeight="false" outlineLevel="0" collapsed="false">
      <c r="A27" s="26"/>
      <c r="B27" s="33"/>
      <c r="C27" s="39" t="n">
        <v>15</v>
      </c>
      <c r="D27" s="42" t="s">
        <v>33</v>
      </c>
      <c r="E27" s="44" t="s">
        <v>67</v>
      </c>
      <c r="F27" s="369" t="str">
        <f aca="false">'1.業務チェックシート'!K31</f>
        <v>○</v>
      </c>
      <c r="G27" s="370" t="n">
        <f aca="false">'1.業務チェックシート'!L31</f>
        <v>0.944308560677328</v>
      </c>
      <c r="H27" s="1"/>
      <c r="I27" s="1"/>
    </row>
    <row r="28" customFormat="false" ht="18.6" hidden="false" customHeight="false" outlineLevel="0" collapsed="false">
      <c r="A28" s="26"/>
      <c r="B28" s="33"/>
      <c r="C28" s="39" t="n">
        <v>16</v>
      </c>
      <c r="D28" s="34" t="s">
        <v>35</v>
      </c>
      <c r="E28" s="36" t="s">
        <v>68</v>
      </c>
      <c r="F28" s="372" t="str">
        <f aca="false">'1.業務チェックシート'!K32</f>
        <v>○</v>
      </c>
      <c r="G28" s="370" t="n">
        <f aca="false">'1.業務チェックシート'!L32</f>
        <v>0.731</v>
      </c>
      <c r="H28" s="1"/>
      <c r="I28" s="1"/>
    </row>
    <row r="29" customFormat="false" ht="13.8" hidden="false" customHeight="false" outlineLevel="0" collapsed="false">
      <c r="A29" s="373"/>
      <c r="B29" s="374" t="s">
        <v>58</v>
      </c>
      <c r="C29" s="374"/>
      <c r="D29" s="374"/>
      <c r="E29" s="374"/>
      <c r="F29" s="375" t="n">
        <f aca="false">'1.業務チェックシート'!K34</f>
        <v>4</v>
      </c>
      <c r="G29" s="385" t="n">
        <f aca="false">'1.業務チェックシート'!L34</f>
        <v>3.5</v>
      </c>
      <c r="H29" s="1"/>
      <c r="I29" s="1"/>
    </row>
    <row r="30" customFormat="false" ht="13.8" hidden="false" customHeight="false" outlineLevel="0" collapsed="false">
      <c r="A30" s="373"/>
      <c r="B30" s="377" t="s">
        <v>59</v>
      </c>
      <c r="C30" s="377"/>
      <c r="D30" s="377"/>
      <c r="E30" s="377"/>
      <c r="F30" s="378" t="n">
        <f aca="false">'1.業務チェックシート'!K35</f>
        <v>1</v>
      </c>
      <c r="G30" s="379" t="n">
        <f aca="false">'1.業務チェックシート'!L35</f>
        <v>0.878516698024459</v>
      </c>
      <c r="H30" s="1"/>
      <c r="I30" s="1"/>
    </row>
    <row r="31" customFormat="false" ht="13.2" hidden="false" customHeight="false" outlineLevel="0" collapsed="false">
      <c r="A31" s="26"/>
      <c r="B31" s="27" t="s">
        <v>270</v>
      </c>
      <c r="C31" s="386"/>
      <c r="D31" s="28"/>
      <c r="E31" s="29"/>
      <c r="F31" s="375"/>
      <c r="G31" s="383"/>
      <c r="H31" s="1"/>
      <c r="I31" s="1"/>
    </row>
    <row r="32" customFormat="false" ht="27" hidden="false" customHeight="false" outlineLevel="0" collapsed="false">
      <c r="A32" s="26"/>
      <c r="B32" s="33"/>
      <c r="C32" s="113" t="n">
        <v>17</v>
      </c>
      <c r="D32" s="112" t="s">
        <v>39</v>
      </c>
      <c r="E32" s="80" t="s">
        <v>74</v>
      </c>
      <c r="F32" s="369" t="str">
        <f aca="false">'1.業務チェックシート'!K37</f>
        <v>○</v>
      </c>
      <c r="G32" s="370" t="n">
        <f aca="false">'1.業務チェックシート'!L37</f>
        <v>0.967262464722483</v>
      </c>
      <c r="H32" s="1"/>
      <c r="I32" s="1"/>
    </row>
    <row r="33" customFormat="false" ht="18" hidden="false" customHeight="false" outlineLevel="0" collapsed="false">
      <c r="A33" s="26"/>
      <c r="B33" s="33"/>
      <c r="C33" s="113" t="n">
        <v>18</v>
      </c>
      <c r="D33" s="112" t="s">
        <v>41</v>
      </c>
      <c r="E33" s="80" t="s">
        <v>77</v>
      </c>
      <c r="F33" s="369" t="str">
        <f aca="false">'1.業務チェックシート'!K38</f>
        <v>○</v>
      </c>
      <c r="G33" s="370" t="n">
        <f aca="false">'1.業務チェックシート'!L38</f>
        <v>0.968015051740358</v>
      </c>
      <c r="H33" s="1"/>
      <c r="I33" s="1"/>
    </row>
    <row r="34" customFormat="false" ht="27.6" hidden="false" customHeight="false" outlineLevel="0" collapsed="false">
      <c r="A34" s="26"/>
      <c r="B34" s="33"/>
      <c r="C34" s="68" t="n">
        <v>19</v>
      </c>
      <c r="D34" s="58" t="s">
        <v>47</v>
      </c>
      <c r="E34" s="54" t="s">
        <v>80</v>
      </c>
      <c r="F34" s="369" t="str">
        <f aca="false">'1.業務チェックシート'!K39</f>
        <v>×</v>
      </c>
      <c r="G34" s="370" t="n">
        <f aca="false">'1.業務チェックシート'!L39</f>
        <v>0.961053621825024</v>
      </c>
      <c r="H34" s="1"/>
      <c r="I34" s="1"/>
    </row>
    <row r="35" customFormat="false" ht="13.8" hidden="false" customHeight="false" outlineLevel="0" collapsed="false">
      <c r="A35" s="26"/>
      <c r="B35" s="374" t="s">
        <v>58</v>
      </c>
      <c r="C35" s="374"/>
      <c r="D35" s="374"/>
      <c r="E35" s="374"/>
      <c r="F35" s="387" t="n">
        <f aca="false">'1.業務チェックシート'!K40</f>
        <v>2</v>
      </c>
      <c r="G35" s="388" t="n">
        <f aca="false">'1.業務チェックシート'!L40</f>
        <v>2.87609108159393</v>
      </c>
      <c r="H35" s="1"/>
      <c r="I35" s="1"/>
    </row>
    <row r="36" customFormat="false" ht="13.8" hidden="false" customHeight="false" outlineLevel="0" collapsed="false">
      <c r="A36" s="26"/>
      <c r="B36" s="389" t="s">
        <v>59</v>
      </c>
      <c r="C36" s="389"/>
      <c r="D36" s="389"/>
      <c r="E36" s="389"/>
      <c r="F36" s="390" t="n">
        <f aca="false">'1.業務チェックシート'!K41</f>
        <v>0.666666666666667</v>
      </c>
      <c r="G36" s="391" t="n">
        <f aca="false">'1.業務チェックシート'!L41</f>
        <v>0.965443712762622</v>
      </c>
      <c r="H36" s="1"/>
      <c r="I36" s="1"/>
    </row>
    <row r="37" customFormat="false" ht="13.8" hidden="false" customHeight="false" outlineLevel="0" collapsed="false">
      <c r="A37" s="392" t="s">
        <v>271</v>
      </c>
      <c r="B37" s="392"/>
      <c r="C37" s="392"/>
      <c r="D37" s="392"/>
      <c r="E37" s="392"/>
      <c r="F37" s="393" t="n">
        <f aca="false">'1.業務チェックシート'!K42</f>
        <v>17</v>
      </c>
      <c r="G37" s="394" t="n">
        <f aca="false">'1.業務チェックシート'!L42</f>
        <v>16.5</v>
      </c>
      <c r="H37" s="1"/>
      <c r="I37" s="1"/>
    </row>
    <row r="38" customFormat="false" ht="13.8" hidden="false" customHeight="false" outlineLevel="0" collapsed="false">
      <c r="A38" s="395" t="s">
        <v>272</v>
      </c>
      <c r="B38" s="395"/>
      <c r="C38" s="395"/>
      <c r="D38" s="395"/>
      <c r="E38" s="395"/>
      <c r="F38" s="396" t="n">
        <f aca="false">'1.業務チェックシート'!K43</f>
        <v>0.894736842105263</v>
      </c>
      <c r="G38" s="397" t="n">
        <f aca="false">'1.業務チェックシート'!L43</f>
        <v>0.895658696561095</v>
      </c>
      <c r="H38" s="1"/>
      <c r="I38" s="1"/>
    </row>
    <row r="39" customFormat="false" ht="13.8" hidden="false" customHeight="false" outlineLevel="0" collapsed="false">
      <c r="A39" s="398" t="s">
        <v>85</v>
      </c>
      <c r="B39" s="399"/>
      <c r="C39" s="400"/>
      <c r="D39" s="401"/>
      <c r="E39" s="402"/>
      <c r="F39" s="403"/>
      <c r="G39" s="404"/>
      <c r="H39" s="1"/>
      <c r="I39" s="1"/>
    </row>
    <row r="40" customFormat="false" ht="13.2" hidden="false" customHeight="false" outlineLevel="0" collapsed="false">
      <c r="A40" s="405"/>
      <c r="B40" s="406" t="s">
        <v>273</v>
      </c>
      <c r="C40" s="407"/>
      <c r="D40" s="408"/>
      <c r="E40" s="409"/>
      <c r="F40" s="410"/>
      <c r="G40" s="411"/>
      <c r="H40" s="1"/>
      <c r="I40" s="1"/>
    </row>
    <row r="41" customFormat="false" ht="18" hidden="false" customHeight="false" outlineLevel="0" collapsed="false">
      <c r="A41" s="405"/>
      <c r="B41" s="412"/>
      <c r="C41" s="113" t="n">
        <v>20</v>
      </c>
      <c r="D41" s="112" t="s">
        <v>50</v>
      </c>
      <c r="E41" s="413" t="s">
        <v>89</v>
      </c>
      <c r="F41" s="369" t="str">
        <f aca="false">'1.業務チェックシート'!K47</f>
        <v>○</v>
      </c>
      <c r="G41" s="370" t="n">
        <f aca="false">'1.業務チェックシート'!L47</f>
        <v>0.949764816556914</v>
      </c>
      <c r="H41" s="1"/>
      <c r="I41" s="1"/>
    </row>
    <row r="42" customFormat="false" ht="13.2" hidden="false" customHeight="false" outlineLevel="0" collapsed="false">
      <c r="A42" s="405"/>
      <c r="B42" s="412"/>
      <c r="C42" s="68" t="n">
        <v>21</v>
      </c>
      <c r="D42" s="58" t="s">
        <v>53</v>
      </c>
      <c r="E42" s="414" t="s">
        <v>92</v>
      </c>
      <c r="F42" s="369" t="str">
        <f aca="false">'1.業務チェックシート'!K48</f>
        <v>×</v>
      </c>
      <c r="G42" s="370" t="n">
        <f aca="false">'1.業務チェックシート'!L48</f>
        <v>0.774223894637818</v>
      </c>
      <c r="H42" s="1"/>
      <c r="I42" s="1"/>
    </row>
    <row r="43" customFormat="false" ht="13.2" hidden="false" customHeight="false" outlineLevel="0" collapsed="false">
      <c r="A43" s="405"/>
      <c r="B43" s="412"/>
      <c r="C43" s="68" t="n">
        <v>22</v>
      </c>
      <c r="D43" s="58" t="s">
        <v>56</v>
      </c>
      <c r="E43" s="414" t="s">
        <v>95</v>
      </c>
      <c r="F43" s="369" t="str">
        <f aca="false">'1.業務チェックシート'!K49</f>
        <v>○</v>
      </c>
      <c r="G43" s="370" t="n">
        <f aca="false">'1.業務チェックシート'!L49</f>
        <v>0.94901222953904</v>
      </c>
      <c r="H43" s="1"/>
      <c r="I43" s="1"/>
    </row>
    <row r="44" customFormat="false" ht="13.2" hidden="false" customHeight="false" outlineLevel="0" collapsed="false">
      <c r="A44" s="405"/>
      <c r="B44" s="412"/>
      <c r="C44" s="113" t="n">
        <v>23</v>
      </c>
      <c r="D44" s="112" t="s">
        <v>61</v>
      </c>
      <c r="E44" s="413" t="s">
        <v>98</v>
      </c>
      <c r="F44" s="369" t="str">
        <f aca="false">'1.業務チェックシート'!K50</f>
        <v>○</v>
      </c>
      <c r="G44" s="370" t="n">
        <f aca="false">'1.業務チェックシート'!L50</f>
        <v>0.985700846660395</v>
      </c>
      <c r="H44" s="1"/>
      <c r="I44" s="1"/>
    </row>
    <row r="45" customFormat="false" ht="29.25" hidden="false" customHeight="true" outlineLevel="0" collapsed="false">
      <c r="A45" s="405"/>
      <c r="B45" s="412"/>
      <c r="C45" s="68" t="n">
        <v>24</v>
      </c>
      <c r="D45" s="58" t="s">
        <v>64</v>
      </c>
      <c r="E45" s="414" t="s">
        <v>101</v>
      </c>
      <c r="F45" s="369" t="str">
        <f aca="false">'1.業務チェックシート'!K51</f>
        <v>○</v>
      </c>
      <c r="G45" s="370" t="n">
        <f aca="false">'1.業務チェックシート'!L51</f>
        <v>0.963123236124177</v>
      </c>
      <c r="H45" s="1"/>
      <c r="I45" s="1"/>
    </row>
    <row r="46" customFormat="false" ht="26.25" hidden="false" customHeight="true" outlineLevel="0" collapsed="false">
      <c r="A46" s="405"/>
      <c r="B46" s="412"/>
      <c r="C46" s="68" t="n">
        <v>25</v>
      </c>
      <c r="D46" s="58" t="s">
        <v>69</v>
      </c>
      <c r="E46" s="414" t="s">
        <v>104</v>
      </c>
      <c r="F46" s="372" t="str">
        <f aca="false">'1.業務チェックシート'!K52</f>
        <v>○</v>
      </c>
      <c r="G46" s="370" t="n">
        <f aca="false">'1.業務チェックシート'!L52</f>
        <v>0.868</v>
      </c>
      <c r="H46" s="1"/>
      <c r="I46" s="1"/>
    </row>
    <row r="47" customFormat="false" ht="13.8" hidden="false" customHeight="false" outlineLevel="0" collapsed="false">
      <c r="A47" s="405"/>
      <c r="B47" s="415" t="s">
        <v>58</v>
      </c>
      <c r="C47" s="415"/>
      <c r="D47" s="415"/>
      <c r="E47" s="415"/>
      <c r="F47" s="416" t="n">
        <f aca="false">'1.業務チェックシート'!K53</f>
        <v>5</v>
      </c>
      <c r="G47" s="417" t="n">
        <f aca="false">'1.業務チェックシート'!L53</f>
        <v>5.50607210626186</v>
      </c>
      <c r="H47" s="1"/>
      <c r="I47" s="1"/>
    </row>
    <row r="48" customFormat="false" ht="13.8" hidden="false" customHeight="false" outlineLevel="0" collapsed="false">
      <c r="A48" s="405"/>
      <c r="B48" s="418" t="s">
        <v>59</v>
      </c>
      <c r="C48" s="418"/>
      <c r="D48" s="418"/>
      <c r="E48" s="418"/>
      <c r="F48" s="419" t="n">
        <f aca="false">'1.業務チェックシート'!K54</f>
        <v>0.833333333333333</v>
      </c>
      <c r="G48" s="420" t="n">
        <f aca="false">'1.業務チェックシート'!L54</f>
        <v>0.914970837253057</v>
      </c>
      <c r="H48" s="1"/>
      <c r="I48" s="1"/>
    </row>
    <row r="49" customFormat="false" ht="13.2" hidden="false" customHeight="false" outlineLevel="0" collapsed="false">
      <c r="A49" s="405"/>
      <c r="B49" s="406" t="s">
        <v>274</v>
      </c>
      <c r="C49" s="407"/>
      <c r="D49" s="408"/>
      <c r="E49" s="409"/>
      <c r="F49" s="421"/>
      <c r="G49" s="411"/>
      <c r="H49" s="1"/>
      <c r="I49" s="1"/>
    </row>
    <row r="50" customFormat="false" ht="18" hidden="false" customHeight="false" outlineLevel="0" collapsed="false">
      <c r="A50" s="405"/>
      <c r="B50" s="412"/>
      <c r="C50" s="39" t="n">
        <v>26</v>
      </c>
      <c r="D50" s="35" t="s">
        <v>75</v>
      </c>
      <c r="E50" s="422" t="s">
        <v>108</v>
      </c>
      <c r="F50" s="369" t="str">
        <f aca="false">'1.業務チェックシート'!K56</f>
        <v>○</v>
      </c>
      <c r="G50" s="370" t="n">
        <f aca="false">'1.業務チェックシート'!L56</f>
        <v>0.849858889934148</v>
      </c>
      <c r="H50" s="1"/>
      <c r="I50" s="1"/>
    </row>
    <row r="51" customFormat="false" ht="18" hidden="false" customHeight="false" outlineLevel="0" collapsed="false">
      <c r="A51" s="405"/>
      <c r="B51" s="412"/>
      <c r="C51" s="62" t="n">
        <v>27</v>
      </c>
      <c r="D51" s="43" t="s">
        <v>87</v>
      </c>
      <c r="E51" s="423" t="s">
        <v>111</v>
      </c>
      <c r="F51" s="369" t="str">
        <f aca="false">'1.業務チェックシート'!K57</f>
        <v>○</v>
      </c>
      <c r="G51" s="370" t="n">
        <f aca="false">'1.業務チェックシート'!L57</f>
        <v>0.97516462841016</v>
      </c>
      <c r="H51" s="1"/>
      <c r="I51" s="1"/>
    </row>
    <row r="52" customFormat="false" ht="27" hidden="false" customHeight="false" outlineLevel="0" collapsed="false">
      <c r="A52" s="405"/>
      <c r="B52" s="412"/>
      <c r="C52" s="62" t="n">
        <v>28</v>
      </c>
      <c r="D52" s="43" t="s">
        <v>90</v>
      </c>
      <c r="E52" s="423" t="s">
        <v>113</v>
      </c>
      <c r="F52" s="369" t="str">
        <f aca="false">'1.業務チェックシート'!K58</f>
        <v>○</v>
      </c>
      <c r="G52" s="370" t="n">
        <f aca="false">'1.業務チェックシート'!L58</f>
        <v>0.970460959548448</v>
      </c>
      <c r="H52" s="1"/>
      <c r="I52" s="1"/>
    </row>
    <row r="53" customFormat="false" ht="18" hidden="false" customHeight="false" outlineLevel="0" collapsed="false">
      <c r="A53" s="405"/>
      <c r="B53" s="412"/>
      <c r="C53" s="62" t="n">
        <v>29</v>
      </c>
      <c r="D53" s="46" t="s">
        <v>93</v>
      </c>
      <c r="E53" s="423" t="s">
        <v>116</v>
      </c>
      <c r="F53" s="369" t="str">
        <f aca="false">'1.業務チェックシート'!K59</f>
        <v>○</v>
      </c>
      <c r="G53" s="370" t="n">
        <f aca="false">'1.業務チェックシート'!L59</f>
        <v>0.914205079962371</v>
      </c>
      <c r="H53" s="1"/>
      <c r="I53" s="1"/>
    </row>
    <row r="54" customFormat="false" ht="18.6" hidden="false" customHeight="false" outlineLevel="0" collapsed="false">
      <c r="A54" s="405"/>
      <c r="B54" s="412"/>
      <c r="C54" s="424" t="n">
        <v>30</v>
      </c>
      <c r="D54" s="212" t="s">
        <v>96</v>
      </c>
      <c r="E54" s="425" t="s">
        <v>117</v>
      </c>
      <c r="F54" s="372" t="str">
        <f aca="false">'1.業務チェックシート'!K60</f>
        <v>○</v>
      </c>
      <c r="G54" s="370" t="n">
        <f aca="false">'1.業務チェックシート'!L60</f>
        <v>0.842144873000941</v>
      </c>
      <c r="H54" s="1"/>
      <c r="I54" s="1"/>
    </row>
    <row r="55" customFormat="false" ht="13.8" hidden="false" customHeight="false" outlineLevel="0" collapsed="false">
      <c r="A55" s="405"/>
      <c r="B55" s="415" t="s">
        <v>58</v>
      </c>
      <c r="C55" s="415"/>
      <c r="D55" s="415"/>
      <c r="E55" s="415"/>
      <c r="F55" s="416" t="n">
        <f aca="false">'1.業務チェックシート'!K61</f>
        <v>5</v>
      </c>
      <c r="G55" s="417" t="n">
        <f aca="false">'1.業務チェックシート'!L61</f>
        <v>4.6</v>
      </c>
      <c r="H55" s="1"/>
      <c r="I55" s="1"/>
    </row>
    <row r="56" customFormat="false" ht="13.8" hidden="false" customHeight="false" outlineLevel="0" collapsed="false">
      <c r="A56" s="405"/>
      <c r="B56" s="418" t="s">
        <v>59</v>
      </c>
      <c r="C56" s="418"/>
      <c r="D56" s="418"/>
      <c r="E56" s="418"/>
      <c r="F56" s="426" t="n">
        <f aca="false">'1.業務チェックシート'!K62</f>
        <v>1</v>
      </c>
      <c r="G56" s="420" t="n">
        <f aca="false">'1.業務チェックシート'!L62</f>
        <v>0.910366886171214</v>
      </c>
      <c r="H56" s="1"/>
      <c r="I56" s="1"/>
    </row>
    <row r="57" customFormat="false" ht="13.2" hidden="false" customHeight="false" outlineLevel="0" collapsed="false">
      <c r="A57" s="405"/>
      <c r="B57" s="412" t="s">
        <v>275</v>
      </c>
      <c r="C57" s="427"/>
      <c r="D57" s="428"/>
      <c r="E57" s="429"/>
      <c r="F57" s="430"/>
      <c r="G57" s="431"/>
      <c r="H57" s="1"/>
      <c r="I57" s="1"/>
    </row>
    <row r="58" customFormat="false" ht="18" hidden="false" customHeight="false" outlineLevel="0" collapsed="false">
      <c r="A58" s="405"/>
      <c r="B58" s="412"/>
      <c r="C58" s="39" t="n">
        <v>31</v>
      </c>
      <c r="D58" s="79" t="s">
        <v>99</v>
      </c>
      <c r="E58" s="422" t="s">
        <v>121</v>
      </c>
      <c r="F58" s="432" t="str">
        <f aca="false">'1.業務チェックシート'!K64</f>
        <v>○</v>
      </c>
      <c r="G58" s="370" t="n">
        <f aca="false">'1.業務チェックシート'!L64</f>
        <v>0.927187206020696</v>
      </c>
      <c r="H58" s="1"/>
      <c r="I58" s="1"/>
    </row>
    <row r="59" customFormat="false" ht="35.25" hidden="false" customHeight="true" outlineLevel="0" collapsed="false">
      <c r="A59" s="405"/>
      <c r="B59" s="412"/>
      <c r="C59" s="62" t="n">
        <v>32</v>
      </c>
      <c r="D59" s="79" t="s">
        <v>102</v>
      </c>
      <c r="E59" s="423" t="s">
        <v>124</v>
      </c>
      <c r="F59" s="369" t="str">
        <f aca="false">'1.業務チェックシート'!K65</f>
        <v>○</v>
      </c>
      <c r="G59" s="370" t="n">
        <f aca="false">'1.業務チェックシート'!L65</f>
        <v>0.729068673565381</v>
      </c>
      <c r="H59" s="1"/>
      <c r="I59" s="1"/>
    </row>
    <row r="60" customFormat="false" ht="36" hidden="false" customHeight="false" outlineLevel="0" collapsed="false">
      <c r="A60" s="405"/>
      <c r="B60" s="412"/>
      <c r="C60" s="62" t="n">
        <v>33</v>
      </c>
      <c r="D60" s="79" t="s">
        <v>127</v>
      </c>
      <c r="E60" s="423" t="s">
        <v>128</v>
      </c>
      <c r="F60" s="369" t="str">
        <f aca="false">'1.業務チェックシート'!K66</f>
        <v>○</v>
      </c>
      <c r="G60" s="370" t="n">
        <f aca="false">'1.業務チェックシート'!L66</f>
        <v>0.87826904985889</v>
      </c>
      <c r="H60" s="1"/>
      <c r="I60" s="1"/>
    </row>
    <row r="61" customFormat="false" ht="18" hidden="false" customHeight="false" outlineLevel="0" collapsed="false">
      <c r="A61" s="405"/>
      <c r="B61" s="412"/>
      <c r="C61" s="62" t="n">
        <v>34</v>
      </c>
      <c r="D61" s="79" t="s">
        <v>106</v>
      </c>
      <c r="E61" s="423" t="s">
        <v>133</v>
      </c>
      <c r="F61" s="369" t="str">
        <f aca="false">'1.業務チェックシート'!K68</f>
        <v>○</v>
      </c>
      <c r="G61" s="370" t="n">
        <f aca="false">'1.業務チェックシート'!L68</f>
        <v>0.821636876763876</v>
      </c>
      <c r="H61" s="1"/>
      <c r="I61" s="1"/>
    </row>
    <row r="62" customFormat="false" ht="27" hidden="false" customHeight="false" outlineLevel="0" collapsed="false">
      <c r="A62" s="405"/>
      <c r="B62" s="412"/>
      <c r="C62" s="62" t="n">
        <v>35</v>
      </c>
      <c r="D62" s="79" t="s">
        <v>109</v>
      </c>
      <c r="E62" s="423" t="s">
        <v>134</v>
      </c>
      <c r="F62" s="369" t="str">
        <f aca="false">'1.業務チェックシート'!K69</f>
        <v>○</v>
      </c>
      <c r="G62" s="370" t="n">
        <f aca="false">'1.業務チェックシート'!L69</f>
        <v>0.759172154280339</v>
      </c>
      <c r="H62" s="1"/>
      <c r="I62" s="1"/>
    </row>
    <row r="63" customFormat="false" ht="18.6" hidden="false" customHeight="false" outlineLevel="0" collapsed="false">
      <c r="A63" s="405"/>
      <c r="B63" s="412"/>
      <c r="C63" s="62" t="n">
        <v>36</v>
      </c>
      <c r="D63" s="79" t="s">
        <v>112</v>
      </c>
      <c r="E63" s="423" t="s">
        <v>137</v>
      </c>
      <c r="F63" s="372" t="str">
        <f aca="false">'1.業務チェックシート'!K70</f>
        <v>○</v>
      </c>
      <c r="G63" s="370" t="n">
        <f aca="false">'1.業務チェックシート'!L70</f>
        <v>0.804</v>
      </c>
      <c r="H63" s="1"/>
      <c r="I63" s="1"/>
    </row>
    <row r="64" customFormat="false" ht="13.8" hidden="false" customHeight="false" outlineLevel="0" collapsed="false">
      <c r="A64" s="405"/>
      <c r="B64" s="415" t="s">
        <v>58</v>
      </c>
      <c r="C64" s="415"/>
      <c r="D64" s="415"/>
      <c r="E64" s="415"/>
      <c r="F64" s="416" t="n">
        <f aca="false">'1.業務チェックシート'!K71</f>
        <v>6</v>
      </c>
      <c r="G64" s="417" t="n">
        <f aca="false">'1.業務チェックシート'!L71</f>
        <v>4.9</v>
      </c>
      <c r="H64" s="1"/>
      <c r="I64" s="1"/>
    </row>
    <row r="65" customFormat="false" ht="13.8" hidden="false" customHeight="false" outlineLevel="0" collapsed="false">
      <c r="A65" s="405"/>
      <c r="B65" s="418" t="s">
        <v>59</v>
      </c>
      <c r="C65" s="418"/>
      <c r="D65" s="418"/>
      <c r="E65" s="418"/>
      <c r="F65" s="426" t="n">
        <f aca="false">'1.業務チェックシート'!K72</f>
        <v>1</v>
      </c>
      <c r="G65" s="420" t="n">
        <f aca="false">'1.業務チェックシート'!L72</f>
        <v>0.819888993414864</v>
      </c>
      <c r="H65" s="1"/>
      <c r="I65" s="1"/>
    </row>
    <row r="66" customFormat="false" ht="13.2" hidden="false" customHeight="false" outlineLevel="0" collapsed="false">
      <c r="A66" s="405"/>
      <c r="B66" s="412" t="s">
        <v>276</v>
      </c>
      <c r="C66" s="427"/>
      <c r="D66" s="428"/>
      <c r="E66" s="429"/>
      <c r="F66" s="433"/>
      <c r="G66" s="431"/>
      <c r="H66" s="1"/>
      <c r="I66" s="1"/>
    </row>
    <row r="67" customFormat="false" ht="36" hidden="false" customHeight="true" outlineLevel="0" collapsed="false">
      <c r="A67" s="405"/>
      <c r="B67" s="412"/>
      <c r="C67" s="62" t="n">
        <v>37</v>
      </c>
      <c r="D67" s="46" t="s">
        <v>114</v>
      </c>
      <c r="E67" s="423" t="s">
        <v>141</v>
      </c>
      <c r="F67" s="369" t="str">
        <f aca="false">'1.業務チェックシート'!K74</f>
        <v>○</v>
      </c>
      <c r="G67" s="370" t="n">
        <f aca="false">'1.業務チェックシート'!L74</f>
        <v>0.846</v>
      </c>
      <c r="H67" s="1"/>
      <c r="I67" s="1"/>
    </row>
    <row r="68" customFormat="false" ht="35.25" hidden="false" customHeight="true" outlineLevel="0" collapsed="false">
      <c r="A68" s="405"/>
      <c r="B68" s="412"/>
      <c r="C68" s="62" t="n">
        <v>38</v>
      </c>
      <c r="D68" s="46" t="s">
        <v>119</v>
      </c>
      <c r="E68" s="423" t="s">
        <v>146</v>
      </c>
      <c r="F68" s="369" t="str">
        <f aca="false">'1.業務チェックシート'!K76</f>
        <v>○</v>
      </c>
      <c r="G68" s="52" t="n">
        <f aca="false">'1.業務チェックシート'!L76</f>
        <v>0.816</v>
      </c>
      <c r="H68" s="1"/>
      <c r="I68" s="1"/>
    </row>
    <row r="69" customFormat="false" ht="26.25" hidden="false" customHeight="true" outlineLevel="0" collapsed="false">
      <c r="A69" s="405"/>
      <c r="B69" s="412"/>
      <c r="C69" s="62" t="n">
        <v>39</v>
      </c>
      <c r="D69" s="46" t="s">
        <v>122</v>
      </c>
      <c r="E69" s="423" t="s">
        <v>149</v>
      </c>
      <c r="F69" s="369" t="str">
        <f aca="false">'1.業務チェックシート'!K77</f>
        <v>○</v>
      </c>
      <c r="G69" s="52" t="n">
        <f aca="false">'1.業務チェックシート'!L77</f>
        <v>0.907996237064911</v>
      </c>
      <c r="H69" s="1"/>
      <c r="I69" s="1"/>
    </row>
    <row r="70" customFormat="false" ht="27" hidden="false" customHeight="false" outlineLevel="0" collapsed="false">
      <c r="A70" s="405"/>
      <c r="B70" s="412"/>
      <c r="C70" s="62" t="n">
        <v>40</v>
      </c>
      <c r="D70" s="43" t="s">
        <v>131</v>
      </c>
      <c r="E70" s="423" t="s">
        <v>152</v>
      </c>
      <c r="F70" s="369" t="str">
        <f aca="false">'1.業務チェックシート'!K78</f>
        <v>○</v>
      </c>
      <c r="G70" s="52" t="n">
        <f aca="false">'1.業務チェックシート'!L78</f>
        <v>0.806020696142991</v>
      </c>
      <c r="H70" s="1"/>
      <c r="I70" s="1"/>
    </row>
    <row r="71" customFormat="false" ht="18" hidden="false" customHeight="false" outlineLevel="0" collapsed="false">
      <c r="A71" s="405"/>
      <c r="B71" s="412"/>
      <c r="C71" s="62" t="n">
        <v>41</v>
      </c>
      <c r="D71" s="43" t="s">
        <v>135</v>
      </c>
      <c r="E71" s="423" t="s">
        <v>155</v>
      </c>
      <c r="F71" s="369" t="str">
        <f aca="false">'1.業務チェックシート'!K79</f>
        <v>○</v>
      </c>
      <c r="G71" s="52" t="n">
        <f aca="false">'1.業務チェックシート'!L79</f>
        <v>0.887111947318909</v>
      </c>
      <c r="H71" s="1"/>
      <c r="I71" s="1"/>
    </row>
    <row r="72" customFormat="false" ht="30.75" hidden="false" customHeight="true" outlineLevel="0" collapsed="false">
      <c r="A72" s="405"/>
      <c r="B72" s="412"/>
      <c r="C72" s="62" t="n">
        <v>42</v>
      </c>
      <c r="D72" s="43" t="s">
        <v>139</v>
      </c>
      <c r="E72" s="423" t="s">
        <v>158</v>
      </c>
      <c r="F72" s="369" t="str">
        <f aca="false">'1.業務チェックシート'!K80</f>
        <v>○</v>
      </c>
      <c r="G72" s="52" t="n">
        <f aca="false">'1.業務チェックシート'!L80</f>
        <v>0.850423330197554</v>
      </c>
      <c r="H72" s="1"/>
      <c r="I72" s="1"/>
    </row>
    <row r="73" customFormat="false" ht="33" hidden="false" customHeight="true" outlineLevel="0" collapsed="false">
      <c r="A73" s="405"/>
      <c r="B73" s="412"/>
      <c r="C73" s="62" t="n">
        <v>43</v>
      </c>
      <c r="D73" s="43" t="s">
        <v>144</v>
      </c>
      <c r="E73" s="423" t="s">
        <v>161</v>
      </c>
      <c r="F73" s="369" t="str">
        <f aca="false">'1.業務チェックシート'!K81</f>
        <v>○</v>
      </c>
      <c r="G73" s="52" t="n">
        <f aca="false">'1.業務チェックシート'!L81</f>
        <v>0.817685794920038</v>
      </c>
      <c r="H73" s="1"/>
      <c r="I73" s="1"/>
    </row>
    <row r="74" customFormat="false" ht="29.25" hidden="false" customHeight="true" outlineLevel="0" collapsed="false">
      <c r="A74" s="405"/>
      <c r="B74" s="412"/>
      <c r="C74" s="62" t="n">
        <v>44</v>
      </c>
      <c r="D74" s="46" t="s">
        <v>125</v>
      </c>
      <c r="E74" s="423" t="s">
        <v>166</v>
      </c>
      <c r="F74" s="434" t="str">
        <f aca="false">'1.業務チェックシート'!K83</f>
        <v>○</v>
      </c>
      <c r="G74" s="52" t="n">
        <f aca="false">'1.業務チェックシート'!L83</f>
        <v>0.730009407337723</v>
      </c>
      <c r="H74" s="1"/>
      <c r="I74" s="1"/>
    </row>
    <row r="75" customFormat="false" ht="28.5" hidden="false" customHeight="true" outlineLevel="0" collapsed="false">
      <c r="A75" s="405"/>
      <c r="B75" s="412"/>
      <c r="C75" s="62" t="n">
        <v>45</v>
      </c>
      <c r="D75" s="43" t="s">
        <v>169</v>
      </c>
      <c r="E75" s="423" t="s">
        <v>170</v>
      </c>
      <c r="F75" s="435" t="str">
        <f aca="false">'1.業務チェックシート'!K84</f>
        <v>○</v>
      </c>
      <c r="G75" s="52" t="n">
        <f aca="false">'1.業務チェックシート'!L84</f>
        <v>0.901222953904045</v>
      </c>
      <c r="H75" s="1"/>
      <c r="I75" s="1"/>
    </row>
    <row r="76" customFormat="false" ht="13.8" hidden="false" customHeight="false" outlineLevel="0" collapsed="false">
      <c r="A76" s="405"/>
      <c r="B76" s="415" t="s">
        <v>58</v>
      </c>
      <c r="C76" s="415"/>
      <c r="D76" s="415"/>
      <c r="E76" s="415"/>
      <c r="F76" s="416" t="n">
        <f aca="false">'1.業務チェックシート'!K87</f>
        <v>9</v>
      </c>
      <c r="G76" s="417" t="n">
        <f aca="false">'1.業務チェックシート'!L87</f>
        <v>7.6</v>
      </c>
      <c r="H76" s="1"/>
      <c r="I76" s="1"/>
    </row>
    <row r="77" customFormat="false" ht="13.8" hidden="false" customHeight="false" outlineLevel="0" collapsed="false">
      <c r="A77" s="405"/>
      <c r="B77" s="418" t="s">
        <v>59</v>
      </c>
      <c r="C77" s="418"/>
      <c r="D77" s="418"/>
      <c r="E77" s="418"/>
      <c r="F77" s="426" t="n">
        <f aca="false">'1.業務チェックシート'!K88</f>
        <v>1</v>
      </c>
      <c r="G77" s="420" t="n">
        <f aca="false">'1.業務チェックシート'!L88</f>
        <v>0.840274485209574</v>
      </c>
      <c r="H77" s="1"/>
      <c r="I77" s="1"/>
    </row>
    <row r="78" customFormat="false" ht="13.2" hidden="false" customHeight="false" outlineLevel="0" collapsed="false">
      <c r="A78" s="405"/>
      <c r="B78" s="412" t="s">
        <v>277</v>
      </c>
      <c r="C78" s="427"/>
      <c r="D78" s="428"/>
      <c r="E78" s="429"/>
      <c r="F78" s="433"/>
      <c r="G78" s="431"/>
      <c r="H78" s="1"/>
      <c r="I78" s="1"/>
    </row>
    <row r="79" customFormat="false" ht="27" hidden="false" customHeight="false" outlineLevel="0" collapsed="false">
      <c r="A79" s="405"/>
      <c r="B79" s="412"/>
      <c r="C79" s="39" t="n">
        <v>46</v>
      </c>
      <c r="D79" s="35" t="s">
        <v>178</v>
      </c>
      <c r="E79" s="422" t="s">
        <v>179</v>
      </c>
      <c r="F79" s="369" t="str">
        <f aca="false">'1.業務チェックシート'!K90</f>
        <v>○</v>
      </c>
      <c r="G79" s="370" t="n">
        <f aca="false">'1.業務チェックシート'!L90</f>
        <v>0.816933207902164</v>
      </c>
      <c r="H79" s="1"/>
      <c r="I79" s="1"/>
    </row>
    <row r="80" customFormat="false" ht="27" hidden="false" customHeight="false" outlineLevel="0" collapsed="false">
      <c r="A80" s="405"/>
      <c r="B80" s="412"/>
      <c r="C80" s="62" t="n">
        <v>47</v>
      </c>
      <c r="D80" s="43" t="s">
        <v>147</v>
      </c>
      <c r="E80" s="423" t="s">
        <v>182</v>
      </c>
      <c r="F80" s="369" t="str">
        <f aca="false">'1.業務チェックシート'!K91</f>
        <v>○</v>
      </c>
      <c r="G80" s="370" t="n">
        <f aca="false">'1.業務チェックシート'!L91</f>
        <v>0.962370649106303</v>
      </c>
      <c r="H80" s="1"/>
      <c r="I80" s="1"/>
    </row>
    <row r="81" customFormat="false" ht="18" hidden="false" customHeight="false" outlineLevel="0" collapsed="false">
      <c r="A81" s="405"/>
      <c r="B81" s="412"/>
      <c r="C81" s="62" t="n">
        <v>48</v>
      </c>
      <c r="D81" s="43" t="s">
        <v>185</v>
      </c>
      <c r="E81" s="423" t="s">
        <v>186</v>
      </c>
      <c r="F81" s="369" t="str">
        <f aca="false">'1.業務チェックシート'!K92</f>
        <v>○</v>
      </c>
      <c r="G81" s="370" t="n">
        <f aca="false">'1.業務チェックシート'!L92</f>
        <v>0.584760112888053</v>
      </c>
      <c r="H81" s="1"/>
      <c r="I81" s="1"/>
    </row>
    <row r="82" customFormat="false" ht="27" hidden="false" customHeight="false" outlineLevel="0" collapsed="false">
      <c r="A82" s="405"/>
      <c r="B82" s="412"/>
      <c r="C82" s="62" t="n">
        <v>49</v>
      </c>
      <c r="D82" s="43" t="s">
        <v>150</v>
      </c>
      <c r="E82" s="423" t="s">
        <v>189</v>
      </c>
      <c r="F82" s="369" t="str">
        <f aca="false">'1.業務チェックシート'!K93</f>
        <v>○</v>
      </c>
      <c r="G82" s="370" t="n">
        <f aca="false">'1.業務チェックシート'!L93</f>
        <v>0.851740357478834</v>
      </c>
      <c r="H82" s="1"/>
      <c r="I82" s="1"/>
    </row>
    <row r="83" customFormat="false" ht="18.6" hidden="false" customHeight="false" outlineLevel="0" collapsed="false">
      <c r="A83" s="405"/>
      <c r="B83" s="412"/>
      <c r="C83" s="424" t="n">
        <v>50</v>
      </c>
      <c r="D83" s="436" t="s">
        <v>153</v>
      </c>
      <c r="E83" s="425" t="s">
        <v>192</v>
      </c>
      <c r="F83" s="372" t="str">
        <f aca="false">'1.業務チェックシート'!K94</f>
        <v>○</v>
      </c>
      <c r="G83" s="370" t="n">
        <f aca="false">'1.業務チェックシート'!L94</f>
        <v>0.945061147695202</v>
      </c>
      <c r="H83" s="1"/>
      <c r="I83" s="1"/>
    </row>
    <row r="84" customFormat="false" ht="13.8" hidden="false" customHeight="false" outlineLevel="0" collapsed="false">
      <c r="A84" s="405"/>
      <c r="B84" s="415" t="s">
        <v>58</v>
      </c>
      <c r="C84" s="415"/>
      <c r="D84" s="415"/>
      <c r="E84" s="415"/>
      <c r="F84" s="433" t="n">
        <f aca="false">'1.業務チェックシート'!K96</f>
        <v>5</v>
      </c>
      <c r="G84" s="417" t="n">
        <f aca="false">'1.業務チェックシート'!L96</f>
        <v>4.2</v>
      </c>
      <c r="H84" s="1"/>
      <c r="I84" s="1"/>
    </row>
    <row r="85" customFormat="false" ht="13.8" hidden="false" customHeight="false" outlineLevel="0" collapsed="false">
      <c r="A85" s="405"/>
      <c r="B85" s="418" t="s">
        <v>59</v>
      </c>
      <c r="C85" s="418"/>
      <c r="D85" s="418"/>
      <c r="E85" s="418"/>
      <c r="F85" s="437" t="n">
        <f aca="false">'1.業務チェックシート'!K97</f>
        <v>1</v>
      </c>
      <c r="G85" s="438" t="n">
        <f aca="false">'1.業務チェックシート'!L97</f>
        <v>0.832173095014111</v>
      </c>
      <c r="H85" s="1"/>
      <c r="I85" s="1"/>
    </row>
    <row r="86" customFormat="false" ht="13.8" hidden="false" customHeight="false" outlineLevel="0" collapsed="false">
      <c r="A86" s="439" t="s">
        <v>278</v>
      </c>
      <c r="B86" s="439"/>
      <c r="C86" s="439"/>
      <c r="D86" s="439"/>
      <c r="E86" s="439"/>
      <c r="F86" s="440" t="n">
        <f aca="false">'1.業務チェックシート'!K98</f>
        <v>30</v>
      </c>
      <c r="G86" s="441" t="n">
        <f aca="false">'1.業務チェックシート'!L98</f>
        <v>26.7</v>
      </c>
      <c r="H86" s="1"/>
      <c r="I86" s="1"/>
    </row>
    <row r="87" customFormat="false" ht="13.8" hidden="false" customHeight="false" outlineLevel="0" collapsed="false">
      <c r="A87" s="442" t="s">
        <v>279</v>
      </c>
      <c r="B87" s="442"/>
      <c r="C87" s="442"/>
      <c r="D87" s="442"/>
      <c r="E87" s="442"/>
      <c r="F87" s="443" t="n">
        <f aca="false">'1.業務チェックシート'!K99</f>
        <v>0.967741935483871</v>
      </c>
      <c r="G87" s="444" t="n">
        <f aca="false">'1.業務チェックシート'!L99</f>
        <v>0.863534859412564</v>
      </c>
      <c r="H87" s="1"/>
      <c r="I87" s="1"/>
    </row>
    <row r="88" customFormat="false" ht="13.2" hidden="false" customHeight="false" outlineLevel="0" collapsed="false">
      <c r="A88" s="445" t="s">
        <v>199</v>
      </c>
      <c r="B88" s="446"/>
      <c r="C88" s="447"/>
      <c r="D88" s="448"/>
      <c r="E88" s="449"/>
      <c r="F88" s="450"/>
      <c r="G88" s="451"/>
      <c r="H88" s="1"/>
      <c r="I88" s="1"/>
    </row>
    <row r="89" customFormat="false" ht="13.2" hidden="false" customHeight="false" outlineLevel="0" collapsed="false">
      <c r="A89" s="445"/>
      <c r="B89" s="446"/>
      <c r="C89" s="62" t="n">
        <v>51</v>
      </c>
      <c r="D89" s="43" t="s">
        <v>156</v>
      </c>
      <c r="E89" s="423" t="s">
        <v>202</v>
      </c>
      <c r="F89" s="369" t="str">
        <f aca="false">'1.業務チェックシート'!K101</f>
        <v>○</v>
      </c>
      <c r="G89" s="52" t="n">
        <f aca="false">'1.業務チェックシート'!L101</f>
        <v>0.789275634995296</v>
      </c>
      <c r="H89" s="1"/>
      <c r="I89" s="1"/>
    </row>
    <row r="90" customFormat="false" ht="13.2" hidden="false" customHeight="false" outlineLevel="0" collapsed="false">
      <c r="A90" s="445"/>
      <c r="B90" s="446"/>
      <c r="C90" s="62" t="n">
        <v>52</v>
      </c>
      <c r="D90" s="43" t="s">
        <v>159</v>
      </c>
      <c r="E90" s="423" t="s">
        <v>205</v>
      </c>
      <c r="F90" s="369" t="str">
        <f aca="false">'1.業務チェックシート'!K102</f>
        <v>○</v>
      </c>
      <c r="G90" s="52" t="n">
        <f aca="false">'1.業務チェックシート'!L102</f>
        <v>0.910065851364064</v>
      </c>
      <c r="H90" s="1"/>
      <c r="I90" s="1"/>
    </row>
    <row r="91" customFormat="false" ht="18" hidden="false" customHeight="false" outlineLevel="0" collapsed="false">
      <c r="A91" s="445"/>
      <c r="B91" s="446"/>
      <c r="C91" s="62" t="n">
        <v>53</v>
      </c>
      <c r="D91" s="43" t="s">
        <v>162</v>
      </c>
      <c r="E91" s="423" t="s">
        <v>208</v>
      </c>
      <c r="F91" s="369" t="str">
        <f aca="false">'1.業務チェックシート'!K103</f>
        <v>○</v>
      </c>
      <c r="G91" s="52" t="n">
        <f aca="false">'1.業務チェックシート'!L103</f>
        <v>0.845155221072437</v>
      </c>
      <c r="H91" s="1"/>
      <c r="I91" s="1"/>
    </row>
    <row r="92" customFormat="false" ht="18" hidden="false" customHeight="false" outlineLevel="0" collapsed="false">
      <c r="A92" s="445"/>
      <c r="B92" s="446"/>
      <c r="C92" s="62" t="n">
        <v>54</v>
      </c>
      <c r="D92" s="43" t="s">
        <v>211</v>
      </c>
      <c r="E92" s="423" t="s">
        <v>212</v>
      </c>
      <c r="F92" s="369" t="str">
        <f aca="false">'1.業務チェックシート'!K104</f>
        <v>○</v>
      </c>
      <c r="G92" s="52" t="n">
        <f aca="false">'1.業務チェックシート'!L104</f>
        <v>0.889934148635936</v>
      </c>
      <c r="H92" s="1"/>
      <c r="I92" s="1"/>
    </row>
    <row r="93" customFormat="false" ht="18.6" hidden="false" customHeight="false" outlineLevel="0" collapsed="false">
      <c r="A93" s="452"/>
      <c r="B93" s="453"/>
      <c r="C93" s="424" t="n">
        <v>55</v>
      </c>
      <c r="D93" s="436" t="s">
        <v>164</v>
      </c>
      <c r="E93" s="425" t="s">
        <v>215</v>
      </c>
      <c r="F93" s="372" t="str">
        <f aca="false">'1.業務チェックシート'!K105</f>
        <v>○</v>
      </c>
      <c r="G93" s="52" t="n">
        <f aca="false">'1.業務チェックシート'!L105</f>
        <v>0.909125117591722</v>
      </c>
      <c r="H93" s="1"/>
      <c r="I93" s="1"/>
    </row>
    <row r="94" customFormat="false" ht="13.8" hidden="false" customHeight="false" outlineLevel="0" collapsed="false">
      <c r="A94" s="454" t="s">
        <v>280</v>
      </c>
      <c r="B94" s="454"/>
      <c r="C94" s="454"/>
      <c r="D94" s="454"/>
      <c r="E94" s="454"/>
      <c r="F94" s="455" t="n">
        <f aca="false">'1.業務チェックシート'!K106</f>
        <v>5</v>
      </c>
      <c r="G94" s="456" t="n">
        <f aca="false">'1.業務チェックシート'!L106</f>
        <v>4.3</v>
      </c>
      <c r="H94" s="1"/>
      <c r="I94" s="1"/>
    </row>
    <row r="95" customFormat="false" ht="13.8" hidden="false" customHeight="false" outlineLevel="0" collapsed="false">
      <c r="A95" s="457" t="s">
        <v>281</v>
      </c>
      <c r="B95" s="457"/>
      <c r="C95" s="457"/>
      <c r="D95" s="457"/>
      <c r="E95" s="457"/>
      <c r="F95" s="458" t="n">
        <f aca="false">'1.業務チェックシート'!K107</f>
        <v>1</v>
      </c>
      <c r="G95" s="459" t="n">
        <f aca="false">'1.業務チェックシート'!L107</f>
        <v>0.868711194731891</v>
      </c>
      <c r="H95" s="1"/>
      <c r="I95" s="1"/>
    </row>
  </sheetData>
  <mergeCells count="24">
    <mergeCell ref="B4:L4"/>
    <mergeCell ref="C7:E7"/>
    <mergeCell ref="B22:E22"/>
    <mergeCell ref="B23:E23"/>
    <mergeCell ref="B29:E29"/>
    <mergeCell ref="B30:E30"/>
    <mergeCell ref="B35:E35"/>
    <mergeCell ref="B36:E36"/>
    <mergeCell ref="A37:E37"/>
    <mergeCell ref="A38:E38"/>
    <mergeCell ref="B47:E47"/>
    <mergeCell ref="B48:E48"/>
    <mergeCell ref="B55:E55"/>
    <mergeCell ref="B56:E56"/>
    <mergeCell ref="B64:E64"/>
    <mergeCell ref="B65:E65"/>
    <mergeCell ref="B76:E76"/>
    <mergeCell ref="B77:E77"/>
    <mergeCell ref="B84:E84"/>
    <mergeCell ref="B85:E85"/>
    <mergeCell ref="A86:E86"/>
    <mergeCell ref="A87:E87"/>
    <mergeCell ref="A94:E94"/>
    <mergeCell ref="A95:E95"/>
  </mergeCells>
  <printOptions headings="false" gridLines="false" gridLinesSet="true" horizontalCentered="false" verticalCentered="false"/>
  <pageMargins left="0.708333333333333" right="0.708333333333333" top="0.551388888888889" bottom="0.551388888888889"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M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171" min="1" style="0" width="5.67611336032389"/>
    <col collapsed="false" hidden="false" max="1025" min="172" style="0" width="8.57085020242915"/>
  </cols>
  <sheetData>
    <row r="1" s="270" customFormat="true" ht="13.2" hidden="false" customHeight="false" outlineLevel="0" collapsed="false">
      <c r="B1" s="270" t="s">
        <v>282</v>
      </c>
      <c r="C1" s="270" t="s">
        <v>283</v>
      </c>
      <c r="D1" s="270" t="s">
        <v>284</v>
      </c>
      <c r="E1" s="270" t="s">
        <v>285</v>
      </c>
      <c r="F1" s="270" t="s">
        <v>286</v>
      </c>
      <c r="G1" s="270" t="s">
        <v>287</v>
      </c>
      <c r="H1" s="270" t="s">
        <v>288</v>
      </c>
      <c r="I1" s="270" t="s">
        <v>289</v>
      </c>
      <c r="J1" s="270" t="s">
        <v>290</v>
      </c>
      <c r="K1" s="270" t="s">
        <v>291</v>
      </c>
      <c r="L1" s="270" t="s">
        <v>292</v>
      </c>
      <c r="M1" s="270" t="s">
        <v>293</v>
      </c>
      <c r="N1" s="270" t="s">
        <v>294</v>
      </c>
      <c r="O1" s="270" t="s">
        <v>295</v>
      </c>
      <c r="P1" s="270" t="s">
        <v>296</v>
      </c>
      <c r="Q1" s="270" t="s">
        <v>297</v>
      </c>
      <c r="R1" s="270" t="s">
        <v>298</v>
      </c>
      <c r="T1" s="460" t="s">
        <v>13</v>
      </c>
      <c r="U1" s="461" t="s">
        <v>299</v>
      </c>
      <c r="V1" s="461" t="s">
        <v>300</v>
      </c>
      <c r="W1" s="461" t="s">
        <v>301</v>
      </c>
      <c r="X1" s="461" t="s">
        <v>302</v>
      </c>
      <c r="Y1" s="270" t="s">
        <v>303</v>
      </c>
      <c r="AG1" s="461" t="s">
        <v>304</v>
      </c>
      <c r="AH1" s="461" t="s">
        <v>305</v>
      </c>
      <c r="AI1" s="461" t="s">
        <v>306</v>
      </c>
      <c r="AJ1" s="461" t="s">
        <v>307</v>
      </c>
      <c r="AK1" s="460" t="s">
        <v>11</v>
      </c>
      <c r="AL1" s="460" t="s">
        <v>15</v>
      </c>
      <c r="AM1" s="460" t="s">
        <v>19</v>
      </c>
      <c r="AN1" s="460" t="s">
        <v>23</v>
      </c>
      <c r="AO1" s="460" t="s">
        <v>27</v>
      </c>
      <c r="AP1" s="461" t="s">
        <v>308</v>
      </c>
      <c r="AQ1" s="461" t="s">
        <v>309</v>
      </c>
      <c r="AR1" s="461" t="s">
        <v>310</v>
      </c>
      <c r="AS1" s="461" t="s">
        <v>311</v>
      </c>
      <c r="AT1" s="461" t="s">
        <v>312</v>
      </c>
      <c r="AU1" s="461" t="s">
        <v>313</v>
      </c>
      <c r="AV1" s="461" t="s">
        <v>314</v>
      </c>
      <c r="AW1" s="461" t="s">
        <v>315</v>
      </c>
      <c r="AX1" s="461" t="s">
        <v>316</v>
      </c>
      <c r="AY1" s="461" t="s">
        <v>317</v>
      </c>
      <c r="AZ1" s="461" t="s">
        <v>318</v>
      </c>
      <c r="BA1" s="318" t="s">
        <v>319</v>
      </c>
      <c r="BF1" s="461" t="s">
        <v>320</v>
      </c>
      <c r="BG1" s="318" t="s">
        <v>321</v>
      </c>
      <c r="BH1" s="461" t="s">
        <v>322</v>
      </c>
      <c r="BI1" s="461" t="s">
        <v>323</v>
      </c>
      <c r="BJ1" s="461" t="s">
        <v>324</v>
      </c>
      <c r="BK1" s="461" t="s">
        <v>325</v>
      </c>
      <c r="BL1" s="461" t="s">
        <v>326</v>
      </c>
      <c r="BM1" s="461" t="s">
        <v>327</v>
      </c>
      <c r="BN1" s="461" t="s">
        <v>328</v>
      </c>
      <c r="BO1" s="461" t="s">
        <v>329</v>
      </c>
      <c r="BP1" s="461" t="s">
        <v>330</v>
      </c>
      <c r="BQ1" s="461" t="s">
        <v>331</v>
      </c>
      <c r="BR1" s="461" t="s">
        <v>332</v>
      </c>
      <c r="BS1" s="461" t="s">
        <v>333</v>
      </c>
      <c r="BT1" s="461" t="s">
        <v>334</v>
      </c>
      <c r="BU1" s="318" t="s">
        <v>335</v>
      </c>
      <c r="BV1" s="318" t="s">
        <v>336</v>
      </c>
      <c r="BW1" s="461" t="s">
        <v>337</v>
      </c>
      <c r="BX1" s="270" t="s">
        <v>129</v>
      </c>
      <c r="BY1" s="318" t="s">
        <v>338</v>
      </c>
      <c r="BZ1" s="461" t="s">
        <v>339</v>
      </c>
      <c r="CA1" s="461" t="s">
        <v>340</v>
      </c>
      <c r="CB1" s="461" t="s">
        <v>341</v>
      </c>
      <c r="CC1" s="461" t="s">
        <v>342</v>
      </c>
      <c r="CD1" s="461" t="s">
        <v>343</v>
      </c>
      <c r="CE1" s="461" t="s">
        <v>344</v>
      </c>
      <c r="CF1" s="461" t="s">
        <v>345</v>
      </c>
      <c r="CG1" s="461" t="s">
        <v>346</v>
      </c>
      <c r="CH1" s="461" t="s">
        <v>347</v>
      </c>
      <c r="CI1" s="461" t="s">
        <v>348</v>
      </c>
      <c r="CJ1" s="461" t="s">
        <v>349</v>
      </c>
      <c r="CK1" s="461" t="s">
        <v>350</v>
      </c>
      <c r="CL1" s="461" t="s">
        <v>351</v>
      </c>
      <c r="CM1" s="461" t="s">
        <v>352</v>
      </c>
      <c r="CN1" s="461" t="s">
        <v>353</v>
      </c>
      <c r="CO1" s="318" t="s">
        <v>354</v>
      </c>
      <c r="CP1" s="462" t="s">
        <v>355</v>
      </c>
      <c r="CQ1" s="462" t="s">
        <v>356</v>
      </c>
      <c r="CR1" s="270" t="s">
        <v>357</v>
      </c>
      <c r="CS1" s="270" t="s">
        <v>357</v>
      </c>
      <c r="CT1" s="270" t="s">
        <v>357</v>
      </c>
      <c r="CU1" s="270" t="s">
        <v>357</v>
      </c>
      <c r="CV1" s="270" t="s">
        <v>357</v>
      </c>
      <c r="CW1" s="270" t="s">
        <v>357</v>
      </c>
      <c r="CX1" s="270" t="s">
        <v>357</v>
      </c>
      <c r="CY1" s="270" t="s">
        <v>357</v>
      </c>
      <c r="CZ1" s="270" t="s">
        <v>357</v>
      </c>
      <c r="DB1" s="318" t="s">
        <v>358</v>
      </c>
      <c r="DC1" s="318" t="s">
        <v>359</v>
      </c>
      <c r="DD1" s="270" t="n">
        <v>47.4444444444444</v>
      </c>
      <c r="DM1" s="318" t="s">
        <v>360</v>
      </c>
    </row>
    <row r="2" customFormat="false" ht="13.2" hidden="false" customHeight="false" outlineLevel="0" collapsed="false">
      <c r="A2" s="270"/>
      <c r="B2" s="318" t="s">
        <v>361</v>
      </c>
      <c r="C2" s="318" t="s">
        <v>362</v>
      </c>
      <c r="D2" s="318" t="s">
        <v>363</v>
      </c>
      <c r="E2" s="318" t="s">
        <v>364</v>
      </c>
      <c r="F2" s="318" t="s">
        <v>365</v>
      </c>
      <c r="G2" s="318" t="s">
        <v>366</v>
      </c>
      <c r="H2" s="270" t="s">
        <v>367</v>
      </c>
      <c r="I2" s="318" t="s">
        <v>368</v>
      </c>
      <c r="J2" s="318" t="s">
        <v>369</v>
      </c>
      <c r="K2" s="318" t="s">
        <v>370</v>
      </c>
      <c r="L2" s="270" t="s">
        <v>371</v>
      </c>
      <c r="M2" s="318" t="s">
        <v>372</v>
      </c>
      <c r="N2" s="318" t="s">
        <v>373</v>
      </c>
      <c r="O2" s="318" t="s">
        <v>374</v>
      </c>
      <c r="P2" s="318" t="s">
        <v>375</v>
      </c>
      <c r="Q2" s="462" t="s">
        <v>376</v>
      </c>
      <c r="R2" s="462" t="s">
        <v>377</v>
      </c>
      <c r="S2" s="318" t="s">
        <v>378</v>
      </c>
      <c r="T2" s="460"/>
      <c r="U2" s="460"/>
      <c r="V2" s="460"/>
      <c r="W2" s="460"/>
      <c r="X2" s="460"/>
      <c r="Y2" s="270" t="n">
        <v>1</v>
      </c>
      <c r="Z2" s="270" t="n">
        <v>2</v>
      </c>
      <c r="AA2" s="270" t="n">
        <v>3</v>
      </c>
      <c r="AB2" s="270" t="n">
        <v>4</v>
      </c>
      <c r="AC2" s="270" t="n">
        <v>5</v>
      </c>
      <c r="AD2" s="270" t="n">
        <v>6</v>
      </c>
      <c r="AE2" s="270" t="n">
        <v>7</v>
      </c>
      <c r="AF2" s="270" t="s">
        <v>379</v>
      </c>
      <c r="AG2" s="460"/>
      <c r="AH2" s="460"/>
      <c r="AI2" s="460"/>
      <c r="AJ2" s="460"/>
      <c r="AK2" s="460"/>
      <c r="AL2" s="460"/>
      <c r="AM2" s="460"/>
      <c r="AN2" s="460"/>
      <c r="AO2" s="460"/>
      <c r="AP2" s="460"/>
      <c r="AQ2" s="460"/>
      <c r="AR2" s="460"/>
      <c r="AS2" s="460"/>
      <c r="AT2" s="460"/>
      <c r="AU2" s="460"/>
      <c r="AV2" s="460"/>
      <c r="AW2" s="460"/>
      <c r="AX2" s="460"/>
      <c r="AY2" s="460"/>
      <c r="AZ2" s="460"/>
      <c r="BA2" s="270" t="n">
        <v>1</v>
      </c>
      <c r="BB2" s="270" t="n">
        <v>2</v>
      </c>
      <c r="BC2" s="270" t="n">
        <v>3</v>
      </c>
      <c r="BD2" s="270" t="s">
        <v>380</v>
      </c>
      <c r="BE2" s="270" t="n">
        <v>4</v>
      </c>
      <c r="BF2" s="460"/>
      <c r="BH2" s="460"/>
      <c r="BI2" s="460"/>
      <c r="BJ2" s="460"/>
      <c r="BK2" s="460"/>
      <c r="BL2" s="460"/>
      <c r="BM2" s="460"/>
      <c r="BN2" s="460"/>
      <c r="BO2" s="460"/>
      <c r="BP2" s="460"/>
      <c r="BQ2" s="460"/>
      <c r="BR2" s="460"/>
      <c r="BS2" s="460"/>
      <c r="BT2" s="460"/>
      <c r="BW2" s="460"/>
      <c r="BZ2" s="460"/>
      <c r="CA2" s="460"/>
      <c r="CB2" s="460"/>
      <c r="CC2" s="460"/>
      <c r="CD2" s="460"/>
      <c r="CE2" s="460"/>
      <c r="CF2" s="460"/>
      <c r="CG2" s="460"/>
      <c r="CH2" s="460"/>
      <c r="CI2" s="460"/>
      <c r="CJ2" s="460"/>
      <c r="CK2" s="460"/>
      <c r="CL2" s="460"/>
      <c r="CM2" s="460"/>
      <c r="CN2" s="460"/>
      <c r="CR2" s="318" t="s">
        <v>381</v>
      </c>
      <c r="CS2" s="462" t="s">
        <v>382</v>
      </c>
      <c r="CT2" s="318" t="s">
        <v>383</v>
      </c>
      <c r="CU2" s="318" t="s">
        <v>384</v>
      </c>
      <c r="CV2" s="318" t="s">
        <v>385</v>
      </c>
      <c r="CW2" s="318" t="s">
        <v>386</v>
      </c>
      <c r="CX2" s="318" t="s">
        <v>378</v>
      </c>
      <c r="CY2" s="318" t="s">
        <v>387</v>
      </c>
      <c r="CZ2" s="462" t="s">
        <v>388</v>
      </c>
      <c r="DC2" s="318" t="s">
        <v>389</v>
      </c>
      <c r="DD2" s="318" t="s">
        <v>387</v>
      </c>
      <c r="DE2" s="318" t="s">
        <v>390</v>
      </c>
      <c r="DF2" s="318" t="s">
        <v>391</v>
      </c>
      <c r="DG2" s="318" t="s">
        <v>385</v>
      </c>
      <c r="DH2" s="318" t="s">
        <v>392</v>
      </c>
      <c r="DI2" s="318" t="s">
        <v>393</v>
      </c>
      <c r="DJ2" s="318" t="s">
        <v>394</v>
      </c>
      <c r="DK2" s="462" t="s">
        <v>395</v>
      </c>
    </row>
    <row r="3" customFormat="false" ht="13.2" hidden="false" customHeight="false" outlineLevel="0" collapsed="false">
      <c r="A3" s="270" t="n">
        <v>1</v>
      </c>
      <c r="B3" s="318" t="s">
        <v>396</v>
      </c>
      <c r="C3" s="318" t="s">
        <v>397</v>
      </c>
      <c r="D3" s="270" t="n">
        <v>0</v>
      </c>
      <c r="E3" s="318" t="s">
        <v>398</v>
      </c>
      <c r="F3" s="270" t="s">
        <v>399</v>
      </c>
      <c r="G3" s="270" t="s">
        <v>400</v>
      </c>
      <c r="H3" s="270" t="s">
        <v>401</v>
      </c>
      <c r="I3" s="270" t="n">
        <v>1</v>
      </c>
      <c r="J3" s="270" t="n">
        <v>0</v>
      </c>
      <c r="K3" s="270" t="n">
        <v>0</v>
      </c>
      <c r="L3" s="270" t="n">
        <v>21020</v>
      </c>
      <c r="M3" s="270" t="n">
        <v>2904</v>
      </c>
      <c r="N3" s="270" t="n">
        <v>889</v>
      </c>
      <c r="O3" s="270" t="n">
        <v>227</v>
      </c>
      <c r="P3" s="270" t="n">
        <v>1</v>
      </c>
      <c r="Q3" s="270" t="n">
        <v>1</v>
      </c>
      <c r="R3" s="270" t="n">
        <v>0</v>
      </c>
      <c r="S3" s="270" t="n">
        <v>0</v>
      </c>
      <c r="T3" s="460" t="n">
        <v>1</v>
      </c>
      <c r="U3" s="460" t="n">
        <v>1</v>
      </c>
      <c r="V3" s="460" t="n">
        <v>1</v>
      </c>
      <c r="W3" s="460" t="n">
        <v>1</v>
      </c>
      <c r="X3" s="460" t="n">
        <v>1</v>
      </c>
      <c r="Y3" s="270" t="n">
        <v>1</v>
      </c>
      <c r="Z3" s="270" t="n">
        <v>1</v>
      </c>
      <c r="AA3" s="270" t="n">
        <v>1</v>
      </c>
      <c r="AB3" s="270" t="n">
        <v>1</v>
      </c>
      <c r="AC3" s="270" t="n">
        <v>1</v>
      </c>
      <c r="AD3" s="270" t="n">
        <v>1</v>
      </c>
      <c r="AE3" s="270" t="n">
        <v>0</v>
      </c>
      <c r="AF3" s="270" t="n">
        <v>0</v>
      </c>
      <c r="AG3" s="460" t="n">
        <v>2</v>
      </c>
      <c r="AH3" s="460" t="n">
        <v>1</v>
      </c>
      <c r="AI3" s="460" t="n">
        <v>1</v>
      </c>
      <c r="AJ3" s="460" t="n">
        <v>1</v>
      </c>
      <c r="AK3" s="460" t="n">
        <v>1</v>
      </c>
      <c r="AL3" s="460" t="n">
        <v>1</v>
      </c>
      <c r="AM3" s="460" t="n">
        <v>1</v>
      </c>
      <c r="AN3" s="460" t="n">
        <v>1</v>
      </c>
      <c r="AO3" s="460" t="n">
        <v>1</v>
      </c>
      <c r="AP3" s="460" t="n">
        <v>1</v>
      </c>
      <c r="AQ3" s="460" t="n">
        <v>1</v>
      </c>
      <c r="AR3" s="460" t="n">
        <v>1</v>
      </c>
      <c r="AS3" s="460" t="n">
        <v>1</v>
      </c>
      <c r="AT3" s="460" t="n">
        <v>2</v>
      </c>
      <c r="AU3" s="460" t="n">
        <v>1</v>
      </c>
      <c r="AV3" s="460" t="n">
        <v>2</v>
      </c>
      <c r="AW3" s="460" t="n">
        <v>1</v>
      </c>
      <c r="AX3" s="460" t="n">
        <v>1</v>
      </c>
      <c r="AY3" s="460" t="n">
        <v>1</v>
      </c>
      <c r="AZ3" s="460" t="n">
        <v>1</v>
      </c>
      <c r="BA3" s="270" t="n">
        <v>1</v>
      </c>
      <c r="BB3" s="270" t="n">
        <v>0</v>
      </c>
      <c r="BC3" s="270" t="n">
        <v>0</v>
      </c>
      <c r="BD3" s="270" t="n">
        <v>0</v>
      </c>
      <c r="BE3" s="270" t="n">
        <v>0</v>
      </c>
      <c r="BF3" s="460" t="n">
        <v>1</v>
      </c>
      <c r="BG3" s="270" t="n">
        <v>2</v>
      </c>
      <c r="BH3" s="460" t="n">
        <v>1</v>
      </c>
      <c r="BI3" s="460" t="n">
        <v>1</v>
      </c>
      <c r="BJ3" s="460" t="n">
        <v>1</v>
      </c>
      <c r="BK3" s="460" t="n">
        <v>1</v>
      </c>
      <c r="BL3" s="460" t="n">
        <v>1</v>
      </c>
      <c r="BM3" s="460" t="n">
        <v>1</v>
      </c>
      <c r="BN3" s="460" t="n">
        <v>1</v>
      </c>
      <c r="BO3" s="460" t="n">
        <v>1</v>
      </c>
      <c r="BP3" s="460" t="n">
        <v>1</v>
      </c>
      <c r="BQ3" s="460" t="n">
        <v>1</v>
      </c>
      <c r="BR3" s="460" t="n">
        <v>1</v>
      </c>
      <c r="BS3" s="460" t="n">
        <v>1</v>
      </c>
      <c r="BT3" s="460" t="n">
        <v>1</v>
      </c>
      <c r="BU3" s="270" t="n">
        <v>25</v>
      </c>
      <c r="BV3" s="270" t="n">
        <v>124</v>
      </c>
      <c r="BW3" s="460" t="n">
        <v>1</v>
      </c>
      <c r="BX3" s="270" t="n">
        <v>1</v>
      </c>
      <c r="BY3" s="270" t="n">
        <v>4</v>
      </c>
      <c r="BZ3" s="460" t="n">
        <v>1</v>
      </c>
      <c r="CA3" s="460" t="n">
        <v>1</v>
      </c>
      <c r="CB3" s="460" t="n">
        <v>1</v>
      </c>
      <c r="CC3" s="460" t="n">
        <v>1</v>
      </c>
      <c r="CD3" s="460" t="n">
        <v>1</v>
      </c>
      <c r="CE3" s="460" t="n">
        <v>1</v>
      </c>
      <c r="CF3" s="460" t="n">
        <v>1</v>
      </c>
      <c r="CG3" s="460" t="n">
        <v>1</v>
      </c>
      <c r="CH3" s="460" t="n">
        <v>1</v>
      </c>
      <c r="CI3" s="460" t="n">
        <v>1</v>
      </c>
      <c r="CJ3" s="460" t="n">
        <v>1</v>
      </c>
      <c r="CK3" s="460" t="n">
        <v>1</v>
      </c>
      <c r="CL3" s="460" t="n">
        <v>1</v>
      </c>
      <c r="CM3" s="460" t="n">
        <v>1</v>
      </c>
      <c r="CN3" s="460" t="n">
        <v>1</v>
      </c>
      <c r="CO3" s="270" t="n">
        <v>0</v>
      </c>
      <c r="CP3" s="270" t="n">
        <v>0</v>
      </c>
      <c r="CQ3" s="270" t="n">
        <v>0</v>
      </c>
      <c r="CR3" s="270" t="n">
        <v>1176</v>
      </c>
      <c r="CS3" s="270" t="n">
        <v>119</v>
      </c>
      <c r="CT3" s="270" t="n">
        <v>149</v>
      </c>
      <c r="CU3" s="270" t="n">
        <v>373</v>
      </c>
      <c r="CV3" s="270" t="n">
        <v>143</v>
      </c>
      <c r="CW3" s="270" t="n">
        <v>0</v>
      </c>
      <c r="CX3" s="270" t="n">
        <v>558</v>
      </c>
      <c r="CY3" s="270" t="n">
        <v>2518</v>
      </c>
      <c r="CZ3" s="318" t="s">
        <v>402</v>
      </c>
      <c r="DC3" s="318" t="s">
        <v>398</v>
      </c>
      <c r="DD3" s="270" t="n">
        <v>52</v>
      </c>
      <c r="DE3" s="270" t="n">
        <v>17</v>
      </c>
      <c r="DF3" s="270" t="n">
        <v>5</v>
      </c>
      <c r="DG3" s="270" t="n">
        <v>5</v>
      </c>
      <c r="DH3" s="270" t="n">
        <v>6</v>
      </c>
      <c r="DI3" s="270" t="n">
        <v>9</v>
      </c>
      <c r="DJ3" s="270" t="n">
        <v>5</v>
      </c>
      <c r="DK3" s="270" t="n">
        <v>5</v>
      </c>
      <c r="DM3" s="270" t="n">
        <v>803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FastSanitizer</Application>
  <Company>MURC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2018-04-11T01:14:48Z</dcterms:created>
  <dc:creator>鈴木 康利(suzuki-yasutoshi.4u4)</dc:creator>
  <dc:description/>
  <dc:language>en-US</dc:language>
  <cp:lastModifiedBy>inst</cp:lastModifiedBy>
  <cp:lastPrinted>2023-06-13T04:14:26Z</cp:lastPrinted>
  <dcterms:modified xsi:type="dcterms:W3CDTF">2023-06-13T04:23:36Z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MURC</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