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H31）\Q1002-32(2020.01.15) 公営企業に係る「経営比較分析表」（平成30年度決算）の分析等について\作業用\"/>
    </mc:Choice>
  </mc:AlternateContent>
  <xr:revisionPtr revIDLastSave="0" documentId="13_ncr:1_{0095F731-7B52-4F22-9664-A89E1662770B}" xr6:coauthVersionLast="40" xr6:coauthVersionMax="40" xr10:uidLastSave="{00000000-0000-0000-0000-000000000000}"/>
  <workbookProtection workbookAlgorithmName="SHA-512" workbookHashValue="2IMX2WdUOMLVBiPj/MQvlewh0FvOBKIm+aDQE9NTvaySMerA21D5UNswCFb9fYNpdBBuoePJVUW69r40q2RD0A==" workbookSaltValue="ZcHwHqrd9KSt4dSF81Dqfg=="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<sst xmlns="http://schemas.openxmlformats.org/spreadsheetml/2006/main" count="262" uniqueCount="107">
  <si>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</si>
  <si>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</si>
  <si>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</si>
  <si>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</si>
  <si>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</si>
  <si>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</si>
  <si>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</si>
  <si>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</si>
  <si>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</si>
  <si>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</si>
  <si>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</si>
  <si>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</si>
  <si>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</si>
  <si>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</si>
  <si>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</si>
  <si>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</si>
  <si>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</si>
  <si>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</si>
  <si>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</si>
  <si>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</si>
  <si>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</si>
  <si>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</si>
  <si>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</si>
  <si>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</si>
  <si>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</si>
  <si>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</si>
  <si>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</si>
  <si>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</si>
  <si>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</si>
  <si>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</si>
  <si>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</si>
  <si>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</si>
  <si>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</si>
  <si>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</si>
  <si>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</si>
  <si>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</si>
  <si>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</si>
  <si>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</si>
  <si>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</si>
  <si>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</si>
  <si>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</si>
  <si>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</si>
  <si>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</si>
  <si>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</si>
  <si>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</si>
  <si>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</si>
  <si>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</si>
  <si>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</si>
  <si>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</si>
  <si>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</si>
  <si>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</si>
  <si>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</si>
  <si>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</si>
  <si>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</si>
  <si>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</si>
  <si>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</si>
  <si>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</si>
  <si>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</si>
  <si>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</si>
  <si>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</si>
  <si>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</si>
  <si>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</si>
  <si>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</si>
  <si>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</si>
  <si>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</si>
  <si>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</si>
  <si>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</si>
  <si>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</si>
  <si>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</si>
  <si>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</si>
  <si>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</si>
  <si>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</si>
  <si>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</si>
  <si>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</si>
  <si>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</si>
  <si>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</si>
  <si>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</si>
  <si>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</si>
  <si>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</si>
  <si>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</si>
  <si>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</si>
  <si>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</si>
  <si>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</si>
  <si>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</si>
  <si>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</si>
  <si>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</si>
  <si>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</si>
  <si>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</si>
  <si>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</si>
  <si>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</si>
  <si>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</si>
  <si>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</si>
  <si>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</si>
  <si>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</si>
  <si>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</si>
  <si>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</si>
  <si>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</si>
  <si>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</si>
  <si>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</si>
  <si>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</si>
  <si>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</si>
  <si>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</si>
  <si>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</si>
  <si>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</si>
  <si>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①責任水量制により安定的な収益を得ることで近年良好な値となっていたが、平成30年度は費用(資産減耗費)の増大が生じたことにより悪化した。
②欠損金は生じていない。
③類似団体平均を下回った際にも400％超を確保できており良好な状況にあるといえる。
④平成19年度以降企業債借り入れを行っておらず、給水収益も安定的に推移していることから着実に企業債残高を減少させている状況である。
⑤安定的な給水収益により供給単価に大きな変動はなく、近年の経常経費の傾向を鑑みた上で今後も高い水準で推移するものと思われる。
⑥費用(資産減耗費)が増大したことにより、平成30年度はコストが若干上昇したが、有収水量が安定していることから同程度の水準で推移していくものと考えられる。
⑦平成30年度は渇水による節水等があり数値が悪化したが、類似団体と比較し高い水準で推移しており、効率の良い施設利用がなされていると思われる。
⑧配水能力の全水量に対し契約水量（責任水量制）となっているため。</t>
    <phoneticPr fontId="5"/>
  </si>
  <si>
    <t>①②いずれも類似団体平均を上回り、当市における施設の老朽化は明らかである。経年化率は今年度大量除却を行ったことにより若干の改善を見せたが依然高水準にある。
③管路更新率が前年より改善したものの経年化率の改善につなげていくには十分ではない。引き続き老朽管更新工事を行い老朽化による漏水等のリスクを軽減していく必要がある。</t>
    <rPh sb="96" eb="99">
      <t>ケイネンカ</t>
    </rPh>
    <rPh sb="99" eb="100">
      <t>リツ</t>
    </rPh>
    <rPh sb="101" eb="103">
      <t>カイゼン</t>
    </rPh>
    <rPh sb="133" eb="136">
      <t>ロウキュウカ</t>
    </rPh>
    <rPh sb="139" eb="141">
      <t>ロウスイ</t>
    </rPh>
    <rPh sb="141" eb="142">
      <t>トウ</t>
    </rPh>
    <rPh sb="147" eb="149">
      <t>ケイゲン</t>
    </rPh>
    <phoneticPr fontId="5"/>
  </si>
  <si>
    <t>責任水量制により安定した収益を得ている現状ではあるが、契約水量の減量傾向もあり将来的な収益に不安は残る。また、施設の老朽化は管路の経年化率をみても明らかであるものの短期間での劇的な改善は困難な状況である。
経営状況が健全な現段階から計画的に老朽施設の更新を行うことで、今後も安定的に供給できる体制を確立していく必要がある。</t>
    <rPh sb="62" eb="64">
      <t>カンロ</t>
    </rPh>
    <rPh sb="65" eb="68">
      <t>ケイネンカ</t>
    </rPh>
    <rPh sb="68" eb="69">
      <t>リツ</t>
    </rPh>
    <rPh sb="73" eb="74">
      <t>アキ</t>
    </rPh>
    <rPh sb="82" eb="85">
      <t>タンキカン</t>
    </rPh>
    <rPh sb="87" eb="89">
      <t>ゲキテキ</t>
    </rPh>
    <rPh sb="90" eb="92">
      <t>カイゼン</t>
    </rPh>
    <rPh sb="93" eb="95">
      <t>コンナン</t>
    </rPh>
    <rPh sb="96" eb="98">
      <t>ジョウキョウ</t>
    </rPh>
    <rPh sb="103" eb="105">
      <t>ケイエイ</t>
    </rPh>
    <rPh sb="105" eb="107">
      <t>ジョウキョウ</t>
    </rPh>
    <rPh sb="108" eb="110">
      <t>ケンゼン</t>
    </rPh>
    <rPh sb="111" eb="114">
      <t>ゲンダンカイ</t>
    </rPh>
    <rPh sb="116" eb="119">
      <t>ケイカクテキ</t>
    </rPh>
    <rPh sb="120" eb="122">
      <t>ロウキュウ</t>
    </rPh>
    <rPh sb="122" eb="124">
      <t>シセツ</t>
    </rPh>
    <rPh sb="125" eb="127">
      <t>コウシン</t>
    </rPh>
    <rPh sb="128" eb="129">
      <t>オコナ</t>
    </rPh>
    <rPh sb="137" eb="140">
      <t>アンテイテキ</t>
    </rPh>
    <rPh sb="141" eb="143">
      <t>キョウキュウ</t>
    </rPh>
    <rPh sb="146" eb="148">
      <t>タイセイ</t>
    </rPh>
    <rPh sb="149" eb="151">
      <t>カクリツ</t>
    </rPh>
    <rPh sb="155" eb="1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</si>
</sst>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58.23</c:v>
                </c:pt>
                <c:pt idx="1">
                  <c:v>54.87</c:v>
                </c:pt>
                <c:pt idx="2">
                  <c:v>54.88</c:v>
                </c:pt>
                <c:pt idx="3">
                  <c:v>55.77</c:v>
                </c:pt>
                <c:pt idx="4">
                  <c:v>57</c:v>
                </c:pt>
              </c:numCache>
            </c:numRef>
          </c:val>
          <c:extLst>
            <c:ext xmlns:c16="http://schemas.microsoft.com/office/drawing/2014/chart" uri="{C3380CC4-5D6E-409C-BE32-E72D297353CC}">
              <c16:uniqueId val="{00000000-B7C8-47AC-97E6-E269643467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B7C8-47AC-97E6-E269643467C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1E-4AD7-B1A6-F1EF9D8A84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731E-4AD7-B1A6-F1EF9D8A84F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120.59</c:v>
                </c:pt>
                <c:pt idx="1">
                  <c:v>115.83</c:v>
                </c:pt>
                <c:pt idx="2">
                  <c:v>116.85</c:v>
                </c:pt>
                <c:pt idx="3">
                  <c:v>116.36</c:v>
                </c:pt>
                <c:pt idx="4">
                  <c:v>108.01</c:v>
                </c:pt>
              </c:numCache>
            </c:numRef>
          </c:val>
          <c:extLst>
            <c:ext xmlns:c16="http://schemas.microsoft.com/office/drawing/2014/chart" uri="{C3380CC4-5D6E-409C-BE32-E72D297353CC}">
              <c16:uniqueId val="{00000000-E02E-4F97-95C7-9E2AAF5468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E02E-4F97-95C7-9E2AAF54683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52.98</c:v>
                </c:pt>
                <c:pt idx="1">
                  <c:v>52.16</c:v>
                </c:pt>
                <c:pt idx="2">
                  <c:v>51.66</c:v>
                </c:pt>
                <c:pt idx="3">
                  <c:v>53.55</c:v>
                </c:pt>
                <c:pt idx="4">
                  <c:v>53.08</c:v>
                </c:pt>
              </c:numCache>
            </c:numRef>
          </c:val>
          <c:extLst>
            <c:ext xmlns:c16="http://schemas.microsoft.com/office/drawing/2014/chart" uri="{C3380CC4-5D6E-409C-BE32-E72D297353CC}">
              <c16:uniqueId val="{00000000-F3EB-4A88-B0B2-B9EFAB0754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F3EB-4A88-B0B2-B9EFAB07543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1.6</c:v>
                </c:pt>
                <c:pt idx="1">
                  <c:v>1.79</c:v>
                </c:pt>
                <c:pt idx="2">
                  <c:v>1.34</c:v>
                </c:pt>
                <c:pt idx="3">
                  <c:v>0.39</c:v>
                </c:pt>
                <c:pt idx="4">
                  <c:v>0.69</c:v>
                </c:pt>
              </c:numCache>
            </c:numRef>
          </c:val>
          <c:extLst>
            <c:ext xmlns:c16="http://schemas.microsoft.com/office/drawing/2014/chart" uri="{C3380CC4-5D6E-409C-BE32-E72D297353CC}">
              <c16:uniqueId val="{00000000-F84D-4EA8-B4F8-5AC3864DEE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F84D-4EA8-B4F8-5AC3864DEE5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830.84</c:v>
                </c:pt>
                <c:pt idx="1">
                  <c:v>475.24</c:v>
                </c:pt>
                <c:pt idx="2">
                  <c:v>616.23</c:v>
                </c:pt>
                <c:pt idx="3">
                  <c:v>850.66</c:v>
                </c:pt>
                <c:pt idx="4">
                  <c:v>1120.26</c:v>
                </c:pt>
              </c:numCache>
            </c:numRef>
          </c:val>
          <c:extLst>
            <c:ext xmlns:c16="http://schemas.microsoft.com/office/drawing/2014/chart" uri="{C3380CC4-5D6E-409C-BE32-E72D297353CC}">
              <c16:uniqueId val="{00000000-41ED-4415-9B53-2090C1D69E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41ED-4415-9B53-2090C1D69ED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92.74</c:v>
                </c:pt>
                <c:pt idx="1">
                  <c:v>84.59</c:v>
                </c:pt>
                <c:pt idx="2">
                  <c:v>76.849999999999994</c:v>
                </c:pt>
                <c:pt idx="3">
                  <c:v>68.680000000000007</c:v>
                </c:pt>
                <c:pt idx="4">
                  <c:v>60.59</c:v>
                </c:pt>
              </c:numCache>
            </c:numRef>
          </c:val>
          <c:extLst>
            <c:ext xmlns:c16="http://schemas.microsoft.com/office/drawing/2014/chart" uri="{C3380CC4-5D6E-409C-BE32-E72D297353CC}">
              <c16:uniqueId val="{00000000-66F5-43E8-ACDC-7E1EF0DEB0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66F5-43E8-ACDC-7E1EF0DEB02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119.81</c:v>
                </c:pt>
                <c:pt idx="1">
                  <c:v>113.38</c:v>
                </c:pt>
                <c:pt idx="2">
                  <c:v>115.96</c:v>
                </c:pt>
                <c:pt idx="3">
                  <c:v>115.56</c:v>
                </c:pt>
                <c:pt idx="4">
                  <c:v>107.07</c:v>
                </c:pt>
              </c:numCache>
            </c:numRef>
          </c:val>
          <c:extLst>
            <c:ext xmlns:c16="http://schemas.microsoft.com/office/drawing/2014/chart" uri="{C3380CC4-5D6E-409C-BE32-E72D297353CC}">
              <c16:uniqueId val="{00000000-26AE-4643-A1E1-D5252A9F75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26AE-4643-A1E1-D5252A9F751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24.95</c:v>
                </c:pt>
                <c:pt idx="1">
                  <c:v>26.4</c:v>
                </c:pt>
                <c:pt idx="2">
                  <c:v>25.82</c:v>
                </c:pt>
                <c:pt idx="3">
                  <c:v>25.92</c:v>
                </c:pt>
                <c:pt idx="4">
                  <c:v>27.87</c:v>
                </c:pt>
              </c:numCache>
            </c:numRef>
          </c:val>
          <c:extLst>
            <c:ext xmlns:c16="http://schemas.microsoft.com/office/drawing/2014/chart" uri="{C3380CC4-5D6E-409C-BE32-E72D297353CC}">
              <c16:uniqueId val="{00000000-DCB7-4A3B-B917-C6FE9FAA48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DCB7-4A3B-B917-C6FE9FAA487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98.67</c:v>
                </c:pt>
                <c:pt idx="1">
                  <c:v>97.94</c:v>
                </c:pt>
                <c:pt idx="2">
                  <c:v>96.6</c:v>
                </c:pt>
                <c:pt idx="3">
                  <c:v>95.38</c:v>
                </c:pt>
                <c:pt idx="4">
                  <c:v>84.04</c:v>
                </c:pt>
              </c:numCache>
            </c:numRef>
          </c:val>
          <c:extLst>
            <c:ext xmlns:c16="http://schemas.microsoft.com/office/drawing/2014/chart" uri="{C3380CC4-5D6E-409C-BE32-E72D297353CC}">
              <c16:uniqueId val="{00000000-94A5-4FD2-9C13-EC8BC2D481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94A5-4FD2-9C13-EC8BC2D481D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B2-42B5-A0AA-D9A65659D35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91B2-42B5-A0AA-D9A65659D35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16" zoomScale="70" zoomScaleNormal="70" workbookViewId="0">
      <selection activeCell="PW59" sqref="PW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山口県　山陽小野田市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24700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20757</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76.3</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3</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24700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104</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120.59</v>
      </c>
      <c r="Y32" s="128"/>
      <c r="Z32" s="128"/>
      <c r="AA32" s="128"/>
      <c r="AB32" s="128"/>
      <c r="AC32" s="128"/>
      <c r="AD32" s="128"/>
      <c r="AE32" s="128"/>
      <c r="AF32" s="128"/>
      <c r="AG32" s="128"/>
      <c r="AH32" s="128"/>
      <c r="AI32" s="128"/>
      <c r="AJ32" s="128"/>
      <c r="AK32" s="128"/>
      <c r="AL32" s="128"/>
      <c r="AM32" s="128"/>
      <c r="AN32" s="128"/>
      <c r="AO32" s="128"/>
      <c r="AP32" s="128"/>
      <c r="AQ32" s="129"/>
      <c r="AR32" s="127">
        <f>データ!U6</f>
        <v>115.83</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116.85</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116.36</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108.01</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830.84</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475.24</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616.23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850.66</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1120.26</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92.74</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84.59</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76.849999999999994</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68.680000000000007</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60.59</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105</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119.81</v>
      </c>
      <c r="Y55" s="128"/>
      <c r="Z55" s="128"/>
      <c r="AA55" s="128"/>
      <c r="AB55" s="128"/>
      <c r="AC55" s="128"/>
      <c r="AD55" s="128"/>
      <c r="AE55" s="128"/>
      <c r="AF55" s="128"/>
      <c r="AG55" s="128"/>
      <c r="AH55" s="128"/>
      <c r="AI55" s="128"/>
      <c r="AJ55" s="128"/>
      <c r="AK55" s="128"/>
      <c r="AL55" s="128"/>
      <c r="AM55" s="128"/>
      <c r="AN55" s="128"/>
      <c r="AO55" s="128"/>
      <c r="AP55" s="128"/>
      <c r="AQ55" s="129"/>
      <c r="AR55" s="127">
        <f>データ!BM6</f>
        <v>113.38</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115.96</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115.56</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107.07</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24.95</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26.4</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25.82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25.92</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27.87</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98.67</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97.94</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96.6</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95.38</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84.04</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100</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100</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100</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100</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100</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58" t="s">
        <v>106</v>
      </c>
      <c r="SN68" s="159"/>
      <c r="SO68" s="159"/>
      <c r="SP68" s="159"/>
      <c r="SQ68" s="159"/>
      <c r="SR68" s="159"/>
      <c r="SS68" s="159"/>
      <c r="ST68" s="159"/>
      <c r="SU68" s="159"/>
      <c r="SV68" s="159"/>
      <c r="SW68" s="159"/>
      <c r="SX68" s="159"/>
      <c r="SY68" s="159"/>
      <c r="SZ68" s="159"/>
      <c r="TA68" s="160"/>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58"/>
      <c r="SN69" s="159"/>
      <c r="SO69" s="159"/>
      <c r="SP69" s="159"/>
      <c r="SQ69" s="159"/>
      <c r="SR69" s="159"/>
      <c r="SS69" s="159"/>
      <c r="ST69" s="159"/>
      <c r="SU69" s="159"/>
      <c r="SV69" s="159"/>
      <c r="SW69" s="159"/>
      <c r="SX69" s="159"/>
      <c r="SY69" s="159"/>
      <c r="SZ69" s="159"/>
      <c r="TA69" s="160"/>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58"/>
      <c r="SN70" s="159"/>
      <c r="SO70" s="159"/>
      <c r="SP70" s="159"/>
      <c r="SQ70" s="159"/>
      <c r="SR70" s="159"/>
      <c r="SS70" s="159"/>
      <c r="ST70" s="159"/>
      <c r="SU70" s="159"/>
      <c r="SV70" s="159"/>
      <c r="SW70" s="159"/>
      <c r="SX70" s="159"/>
      <c r="SY70" s="159"/>
      <c r="SZ70" s="159"/>
      <c r="TA70" s="160"/>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58"/>
      <c r="SN71" s="159"/>
      <c r="SO71" s="159"/>
      <c r="SP71" s="159"/>
      <c r="SQ71" s="159"/>
      <c r="SR71" s="159"/>
      <c r="SS71" s="159"/>
      <c r="ST71" s="159"/>
      <c r="SU71" s="159"/>
      <c r="SV71" s="159"/>
      <c r="SW71" s="159"/>
      <c r="SX71" s="159"/>
      <c r="SY71" s="159"/>
      <c r="SZ71" s="159"/>
      <c r="TA71" s="160"/>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58"/>
      <c r="SN72" s="159"/>
      <c r="SO72" s="159"/>
      <c r="SP72" s="159"/>
      <c r="SQ72" s="159"/>
      <c r="SR72" s="159"/>
      <c r="SS72" s="159"/>
      <c r="ST72" s="159"/>
      <c r="SU72" s="159"/>
      <c r="SV72" s="159"/>
      <c r="SW72" s="159"/>
      <c r="SX72" s="159"/>
      <c r="SY72" s="159"/>
      <c r="SZ72" s="159"/>
      <c r="TA72" s="160"/>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58"/>
      <c r="SN73" s="159"/>
      <c r="SO73" s="159"/>
      <c r="SP73" s="159"/>
      <c r="SQ73" s="159"/>
      <c r="SR73" s="159"/>
      <c r="SS73" s="159"/>
      <c r="ST73" s="159"/>
      <c r="SU73" s="159"/>
      <c r="SV73" s="159"/>
      <c r="SW73" s="159"/>
      <c r="SX73" s="159"/>
      <c r="SY73" s="159"/>
      <c r="SZ73" s="159"/>
      <c r="TA73" s="160"/>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58"/>
      <c r="SN74" s="159"/>
      <c r="SO74" s="159"/>
      <c r="SP74" s="159"/>
      <c r="SQ74" s="159"/>
      <c r="SR74" s="159"/>
      <c r="SS74" s="159"/>
      <c r="ST74" s="159"/>
      <c r="SU74" s="159"/>
      <c r="SV74" s="159"/>
      <c r="SW74" s="159"/>
      <c r="SX74" s="159"/>
      <c r="SY74" s="159"/>
      <c r="SZ74" s="159"/>
      <c r="TA74" s="160"/>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58"/>
      <c r="SN75" s="159"/>
      <c r="SO75" s="159"/>
      <c r="SP75" s="159"/>
      <c r="SQ75" s="159"/>
      <c r="SR75" s="159"/>
      <c r="SS75" s="159"/>
      <c r="ST75" s="159"/>
      <c r="SU75" s="159"/>
      <c r="SV75" s="159"/>
      <c r="SW75" s="159"/>
      <c r="SX75" s="159"/>
      <c r="SY75" s="159"/>
      <c r="SZ75" s="159"/>
      <c r="TA75" s="160"/>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58"/>
      <c r="SN76" s="159"/>
      <c r="SO76" s="159"/>
      <c r="SP76" s="159"/>
      <c r="SQ76" s="159"/>
      <c r="SR76" s="159"/>
      <c r="SS76" s="159"/>
      <c r="ST76" s="159"/>
      <c r="SU76" s="159"/>
      <c r="SV76" s="159"/>
      <c r="SW76" s="159"/>
      <c r="SX76" s="159"/>
      <c r="SY76" s="159"/>
      <c r="SZ76" s="159"/>
      <c r="TA76" s="160"/>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58"/>
      <c r="SN77" s="159"/>
      <c r="SO77" s="159"/>
      <c r="SP77" s="159"/>
      <c r="SQ77" s="159"/>
      <c r="SR77" s="159"/>
      <c r="SS77" s="159"/>
      <c r="ST77" s="159"/>
      <c r="SU77" s="159"/>
      <c r="SV77" s="159"/>
      <c r="SW77" s="159"/>
      <c r="SX77" s="159"/>
      <c r="SY77" s="159"/>
      <c r="SZ77" s="159"/>
      <c r="TA77" s="160"/>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58"/>
      <c r="SN78" s="159"/>
      <c r="SO78" s="159"/>
      <c r="SP78" s="159"/>
      <c r="SQ78" s="159"/>
      <c r="SR78" s="159"/>
      <c r="SS78" s="159"/>
      <c r="ST78" s="159"/>
      <c r="SU78" s="159"/>
      <c r="SV78" s="159"/>
      <c r="SW78" s="159"/>
      <c r="SX78" s="159"/>
      <c r="SY78" s="159"/>
      <c r="SZ78" s="159"/>
      <c r="TA78" s="160"/>
    </row>
    <row r="79" spans="1:521" ht="13.5" customHeight="1" x14ac:dyDescent="0.15">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58"/>
      <c r="SN79" s="159"/>
      <c r="SO79" s="159"/>
      <c r="SP79" s="159"/>
      <c r="SQ79" s="159"/>
      <c r="SR79" s="159"/>
      <c r="SS79" s="159"/>
      <c r="ST79" s="159"/>
      <c r="SU79" s="159"/>
      <c r="SV79" s="159"/>
      <c r="SW79" s="159"/>
      <c r="SX79" s="159"/>
      <c r="SY79" s="159"/>
      <c r="SZ79" s="159"/>
      <c r="TA79" s="160"/>
    </row>
    <row r="80" spans="1:521" ht="13.5" customHeight="1" x14ac:dyDescent="0.15">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58.23</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54.87</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54.88</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55.77</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57</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52.98</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52.16</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51.66</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53.55</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53.08</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1.6</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1.79</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1.34</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0.39</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0.69</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58"/>
      <c r="SN80" s="159"/>
      <c r="SO80" s="159"/>
      <c r="SP80" s="159"/>
      <c r="SQ80" s="159"/>
      <c r="SR80" s="159"/>
      <c r="SS80" s="159"/>
      <c r="ST80" s="159"/>
      <c r="SU80" s="159"/>
      <c r="SV80" s="159"/>
      <c r="SW80" s="159"/>
      <c r="SX80" s="159"/>
      <c r="SY80" s="159"/>
      <c r="SZ80" s="159"/>
      <c r="TA80" s="160"/>
    </row>
    <row r="81" spans="1:521" ht="13.5" customHeight="1" x14ac:dyDescent="0.15">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48.15</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49.38</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51.15</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52.15</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52.21</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19.010000000000002</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14.92</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20.8</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29.43</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32.03</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0.45</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2.36</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0.11</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0.11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0.11</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58"/>
      <c r="SN81" s="159"/>
      <c r="SO81" s="159"/>
      <c r="SP81" s="159"/>
      <c r="SQ81" s="159"/>
      <c r="SR81" s="159"/>
      <c r="SS81" s="159"/>
      <c r="ST81" s="159"/>
      <c r="SU81" s="159"/>
      <c r="SV81" s="159"/>
      <c r="SW81" s="159"/>
      <c r="SX81" s="159"/>
      <c r="SY81" s="159"/>
      <c r="SZ81" s="159"/>
      <c r="TA81" s="160"/>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58"/>
      <c r="SN82" s="159"/>
      <c r="SO82" s="159"/>
      <c r="SP82" s="159"/>
      <c r="SQ82" s="159"/>
      <c r="SR82" s="159"/>
      <c r="SS82" s="159"/>
      <c r="ST82" s="159"/>
      <c r="SU82" s="159"/>
      <c r="SV82" s="159"/>
      <c r="SW82" s="159"/>
      <c r="SX82" s="159"/>
      <c r="SY82" s="159"/>
      <c r="SZ82" s="159"/>
      <c r="TA82" s="160"/>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8"/>
      <c r="SN83" s="159"/>
      <c r="SO83" s="159"/>
      <c r="SP83" s="159"/>
      <c r="SQ83" s="159"/>
      <c r="SR83" s="159"/>
      <c r="SS83" s="159"/>
      <c r="ST83" s="159"/>
      <c r="SU83" s="159"/>
      <c r="SV83" s="159"/>
      <c r="SW83" s="159"/>
      <c r="SX83" s="159"/>
      <c r="SY83" s="159"/>
      <c r="SZ83" s="159"/>
      <c r="TA83" s="160"/>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8"/>
      <c r="SN84" s="159"/>
      <c r="SO84" s="159"/>
      <c r="SP84" s="159"/>
      <c r="SQ84" s="159"/>
      <c r="SR84" s="159"/>
      <c r="SS84" s="159"/>
      <c r="ST84" s="159"/>
      <c r="SU84" s="159"/>
      <c r="SV84" s="159"/>
      <c r="SW84" s="159"/>
      <c r="SX84" s="159"/>
      <c r="SY84" s="159"/>
      <c r="SZ84" s="159"/>
      <c r="TA84" s="160"/>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61"/>
      <c r="SN85" s="162"/>
      <c r="SO85" s="162"/>
      <c r="SP85" s="162"/>
      <c r="SQ85" s="162"/>
      <c r="SR85" s="162"/>
      <c r="SS85" s="162"/>
      <c r="ST85" s="162"/>
      <c r="SU85" s="162"/>
      <c r="SV85" s="162"/>
      <c r="SW85" s="162"/>
      <c r="SX85" s="162"/>
      <c r="SY85" s="162"/>
      <c r="SZ85" s="162"/>
      <c r="TA85" s="163"/>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49"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49"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49"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49"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Tntz9f6pI64Mp+hgNczI+Jllcd3CsVT0iOvOHcFDuuErfAK6Kd9MMHJetJ1072MlfKUfhU9+4wW7falysk3kWA==" saltValue="/+YdmYFp57/L2vlrYn8Sn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topLeftCell="DE1" workbookViewId="0">
      <selection activeCell="DO7" sqref="DO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120.59</v>
      </c>
      <c r="U6" s="52">
        <f>U7</f>
        <v>115.83</v>
      </c>
      <c r="V6" s="52">
        <f>V7</f>
        <v>116.85</v>
      </c>
      <c r="W6" s="52">
        <f>W7</f>
        <v>116.36</v>
      </c>
      <c r="X6" s="52">
        <f t="shared" si="3"/>
        <v>108.01</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830.84</v>
      </c>
      <c r="AQ6" s="52">
        <f>AQ7</f>
        <v>475.24</v>
      </c>
      <c r="AR6" s="52">
        <f>AR7</f>
        <v>616.23</v>
      </c>
      <c r="AS6" s="52">
        <f>AS7</f>
        <v>850.66</v>
      </c>
      <c r="AT6" s="52">
        <f t="shared" si="3"/>
        <v>1120.26</v>
      </c>
      <c r="AU6" s="52">
        <f t="shared" si="3"/>
        <v>654.62</v>
      </c>
      <c r="AV6" s="52">
        <f t="shared" si="3"/>
        <v>619</v>
      </c>
      <c r="AW6" s="52">
        <f t="shared" si="3"/>
        <v>688.41</v>
      </c>
      <c r="AX6" s="52">
        <f t="shared" si="3"/>
        <v>649.91999999999996</v>
      </c>
      <c r="AY6" s="52">
        <f t="shared" si="3"/>
        <v>680.22</v>
      </c>
      <c r="AZ6" s="50" t="str">
        <f>IF(AZ7="-","【-】","【"&amp;SUBSTITUTE(TEXT(AZ7,"#,##0.00"),"-","△")&amp;"】")</f>
        <v>【450.05】</v>
      </c>
      <c r="BA6" s="52">
        <f t="shared" si="3"/>
        <v>92.74</v>
      </c>
      <c r="BB6" s="52">
        <f>BB7</f>
        <v>84.59</v>
      </c>
      <c r="BC6" s="52">
        <f>BC7</f>
        <v>76.849999999999994</v>
      </c>
      <c r="BD6" s="52">
        <f>BD7</f>
        <v>68.680000000000007</v>
      </c>
      <c r="BE6" s="52">
        <f t="shared" si="3"/>
        <v>60.59</v>
      </c>
      <c r="BF6" s="52">
        <f t="shared" si="3"/>
        <v>587.77</v>
      </c>
      <c r="BG6" s="52">
        <f t="shared" si="3"/>
        <v>552.4</v>
      </c>
      <c r="BH6" s="52">
        <f t="shared" si="3"/>
        <v>505.25</v>
      </c>
      <c r="BI6" s="52">
        <f t="shared" si="3"/>
        <v>531.53</v>
      </c>
      <c r="BJ6" s="52">
        <f t="shared" si="3"/>
        <v>504.73</v>
      </c>
      <c r="BK6" s="50" t="str">
        <f>IF(BK7="-","【-】","【"&amp;SUBSTITUTE(TEXT(BK7,"#,##0.00"),"-","△")&amp;"】")</f>
        <v>【246.04】</v>
      </c>
      <c r="BL6" s="52">
        <f t="shared" si="3"/>
        <v>119.81</v>
      </c>
      <c r="BM6" s="52">
        <f>BM7</f>
        <v>113.38</v>
      </c>
      <c r="BN6" s="52">
        <f>BN7</f>
        <v>115.96</v>
      </c>
      <c r="BO6" s="52">
        <f>BO7</f>
        <v>115.56</v>
      </c>
      <c r="BP6" s="52">
        <f t="shared" si="3"/>
        <v>107.07</v>
      </c>
      <c r="BQ6" s="52">
        <f t="shared" si="3"/>
        <v>89.26</v>
      </c>
      <c r="BR6" s="52">
        <f t="shared" si="3"/>
        <v>90.99</v>
      </c>
      <c r="BS6" s="52">
        <f t="shared" si="3"/>
        <v>93.58</v>
      </c>
      <c r="BT6" s="52">
        <f t="shared" si="3"/>
        <v>93.31</v>
      </c>
      <c r="BU6" s="52">
        <f t="shared" si="3"/>
        <v>92.2</v>
      </c>
      <c r="BV6" s="50" t="str">
        <f>IF(BV7="-","【-】","【"&amp;SUBSTITUTE(TEXT(BV7,"#,##0.00"),"-","△")&amp;"】")</f>
        <v>【114.16】</v>
      </c>
      <c r="BW6" s="52">
        <f t="shared" si="3"/>
        <v>24.95</v>
      </c>
      <c r="BX6" s="52">
        <f>BX7</f>
        <v>26.4</v>
      </c>
      <c r="BY6" s="52">
        <f>BY7</f>
        <v>25.82</v>
      </c>
      <c r="BZ6" s="52">
        <f>BZ7</f>
        <v>25.92</v>
      </c>
      <c r="CA6" s="52">
        <f t="shared" si="3"/>
        <v>27.87</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98.67</v>
      </c>
      <c r="CI6" s="52">
        <f>CI7</f>
        <v>97.94</v>
      </c>
      <c r="CJ6" s="52">
        <f>CJ7</f>
        <v>96.6</v>
      </c>
      <c r="CK6" s="52">
        <f>CK7</f>
        <v>95.38</v>
      </c>
      <c r="CL6" s="52">
        <f t="shared" si="5"/>
        <v>84.04</v>
      </c>
      <c r="CM6" s="52">
        <f t="shared" si="5"/>
        <v>42.48</v>
      </c>
      <c r="CN6" s="52">
        <f t="shared" si="5"/>
        <v>42.43</v>
      </c>
      <c r="CO6" s="52">
        <f t="shared" si="5"/>
        <v>43.12</v>
      </c>
      <c r="CP6" s="52">
        <f t="shared" si="5"/>
        <v>43.85</v>
      </c>
      <c r="CQ6" s="52">
        <f t="shared" si="5"/>
        <v>44.05</v>
      </c>
      <c r="CR6" s="50" t="str">
        <f>IF(CR7="-","【-】","【"&amp;SUBSTITUTE(TEXT(CR7,"#,##0.00"),"-","△")&amp;"】")</f>
        <v>【55.52】</v>
      </c>
      <c r="CS6" s="52">
        <f t="shared" ref="CS6:DB6" si="6">CS7</f>
        <v>100</v>
      </c>
      <c r="CT6" s="52">
        <f>CT7</f>
        <v>100</v>
      </c>
      <c r="CU6" s="52">
        <f>CU7</f>
        <v>100</v>
      </c>
      <c r="CV6" s="52">
        <f>CV7</f>
        <v>100</v>
      </c>
      <c r="CW6" s="52">
        <f t="shared" si="6"/>
        <v>100</v>
      </c>
      <c r="CX6" s="52">
        <f t="shared" si="6"/>
        <v>61.29</v>
      </c>
      <c r="CY6" s="52">
        <f t="shared" si="6"/>
        <v>61.07</v>
      </c>
      <c r="CZ6" s="52">
        <f t="shared" si="6"/>
        <v>61.62</v>
      </c>
      <c r="DA6" s="52">
        <f t="shared" si="6"/>
        <v>61.64</v>
      </c>
      <c r="DB6" s="52">
        <f t="shared" si="6"/>
        <v>61.85</v>
      </c>
      <c r="DC6" s="50" t="str">
        <f>IF(DC7="-","【-】","【"&amp;SUBSTITUTE(TEXT(DC7,"#,##0.00"),"-","△")&amp;"】")</f>
        <v>【77.10】</v>
      </c>
      <c r="DD6" s="52">
        <f t="shared" ref="DD6:DM6" si="7">DD7</f>
        <v>58.23</v>
      </c>
      <c r="DE6" s="52">
        <f>DE7</f>
        <v>54.87</v>
      </c>
      <c r="DF6" s="52">
        <f>DF7</f>
        <v>54.88</v>
      </c>
      <c r="DG6" s="52">
        <f>DG7</f>
        <v>55.77</v>
      </c>
      <c r="DH6" s="52">
        <f t="shared" si="7"/>
        <v>57</v>
      </c>
      <c r="DI6" s="52">
        <f t="shared" si="7"/>
        <v>48.15</v>
      </c>
      <c r="DJ6" s="52">
        <f t="shared" si="7"/>
        <v>49.38</v>
      </c>
      <c r="DK6" s="52">
        <f t="shared" si="7"/>
        <v>51.15</v>
      </c>
      <c r="DL6" s="52">
        <f t="shared" si="7"/>
        <v>52.15</v>
      </c>
      <c r="DM6" s="52">
        <f t="shared" si="7"/>
        <v>52.21</v>
      </c>
      <c r="DN6" s="50" t="str">
        <f>IF(DN7="-","【-】","【"&amp;SUBSTITUTE(TEXT(DN7,"#,##0.00"),"-","△")&amp;"】")</f>
        <v>【58.53】</v>
      </c>
      <c r="DO6" s="52">
        <f t="shared" ref="DO6:DX6" si="8">DO7</f>
        <v>52.98</v>
      </c>
      <c r="DP6" s="52">
        <f>DP7</f>
        <v>52.16</v>
      </c>
      <c r="DQ6" s="52">
        <f>DQ7</f>
        <v>51.66</v>
      </c>
      <c r="DR6" s="52">
        <f>DR7</f>
        <v>53.55</v>
      </c>
      <c r="DS6" s="52">
        <f t="shared" si="8"/>
        <v>53.08</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1.6</v>
      </c>
      <c r="EA6" s="52">
        <f>EA7</f>
        <v>1.79</v>
      </c>
      <c r="EB6" s="52">
        <f>EB7</f>
        <v>1.34</v>
      </c>
      <c r="EC6" s="52">
        <f>EC7</f>
        <v>0.39</v>
      </c>
      <c r="ED6" s="52">
        <f t="shared" si="9"/>
        <v>0.69</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24700</v>
      </c>
      <c r="L7" s="54" t="s">
        <v>96</v>
      </c>
      <c r="M7" s="55">
        <v>1</v>
      </c>
      <c r="N7" s="55">
        <v>20757</v>
      </c>
      <c r="O7" s="56" t="s">
        <v>97</v>
      </c>
      <c r="P7" s="56">
        <v>76.3</v>
      </c>
      <c r="Q7" s="55">
        <v>3</v>
      </c>
      <c r="R7" s="55">
        <v>24700</v>
      </c>
      <c r="S7" s="54" t="s">
        <v>98</v>
      </c>
      <c r="T7" s="57">
        <v>120.59</v>
      </c>
      <c r="U7" s="57">
        <v>115.83</v>
      </c>
      <c r="V7" s="57">
        <v>116.85</v>
      </c>
      <c r="W7" s="57">
        <v>116.36</v>
      </c>
      <c r="X7" s="57">
        <v>108.01</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830.84</v>
      </c>
      <c r="AQ7" s="57">
        <v>475.24</v>
      </c>
      <c r="AR7" s="57">
        <v>616.23</v>
      </c>
      <c r="AS7" s="57">
        <v>850.66</v>
      </c>
      <c r="AT7" s="57">
        <v>1120.26</v>
      </c>
      <c r="AU7" s="57">
        <v>654.62</v>
      </c>
      <c r="AV7" s="57">
        <v>619</v>
      </c>
      <c r="AW7" s="57">
        <v>688.41</v>
      </c>
      <c r="AX7" s="57">
        <v>649.91999999999996</v>
      </c>
      <c r="AY7" s="57">
        <v>680.22</v>
      </c>
      <c r="AZ7" s="57">
        <v>450.05</v>
      </c>
      <c r="BA7" s="57">
        <v>92.74</v>
      </c>
      <c r="BB7" s="57">
        <v>84.59</v>
      </c>
      <c r="BC7" s="57">
        <v>76.849999999999994</v>
      </c>
      <c r="BD7" s="57">
        <v>68.680000000000007</v>
      </c>
      <c r="BE7" s="57">
        <v>60.59</v>
      </c>
      <c r="BF7" s="57">
        <v>587.77</v>
      </c>
      <c r="BG7" s="57">
        <v>552.4</v>
      </c>
      <c r="BH7" s="57">
        <v>505.25</v>
      </c>
      <c r="BI7" s="57">
        <v>531.53</v>
      </c>
      <c r="BJ7" s="57">
        <v>504.73</v>
      </c>
      <c r="BK7" s="57">
        <v>246.04</v>
      </c>
      <c r="BL7" s="57">
        <v>119.81</v>
      </c>
      <c r="BM7" s="57">
        <v>113.38</v>
      </c>
      <c r="BN7" s="57">
        <v>115.96</v>
      </c>
      <c r="BO7" s="57">
        <v>115.56</v>
      </c>
      <c r="BP7" s="57">
        <v>107.07</v>
      </c>
      <c r="BQ7" s="57">
        <v>89.26</v>
      </c>
      <c r="BR7" s="57">
        <v>90.99</v>
      </c>
      <c r="BS7" s="57">
        <v>93.58</v>
      </c>
      <c r="BT7" s="57">
        <v>93.31</v>
      </c>
      <c r="BU7" s="57">
        <v>92.2</v>
      </c>
      <c r="BV7" s="57">
        <v>114.16</v>
      </c>
      <c r="BW7" s="57">
        <v>24.95</v>
      </c>
      <c r="BX7" s="57">
        <v>26.4</v>
      </c>
      <c r="BY7" s="57">
        <v>25.82</v>
      </c>
      <c r="BZ7" s="57">
        <v>25.92</v>
      </c>
      <c r="CA7" s="57">
        <v>27.87</v>
      </c>
      <c r="CB7" s="57">
        <v>34.57</v>
      </c>
      <c r="CC7" s="57">
        <v>34.1</v>
      </c>
      <c r="CD7" s="57">
        <v>33.79</v>
      </c>
      <c r="CE7" s="57">
        <v>33.81</v>
      </c>
      <c r="CF7" s="57">
        <v>34.33</v>
      </c>
      <c r="CG7" s="57">
        <v>18.71</v>
      </c>
      <c r="CH7" s="57">
        <v>98.67</v>
      </c>
      <c r="CI7" s="57">
        <v>97.94</v>
      </c>
      <c r="CJ7" s="57">
        <v>96.6</v>
      </c>
      <c r="CK7" s="57">
        <v>95.38</v>
      </c>
      <c r="CL7" s="57">
        <v>84.04</v>
      </c>
      <c r="CM7" s="57">
        <v>42.48</v>
      </c>
      <c r="CN7" s="57">
        <v>42.43</v>
      </c>
      <c r="CO7" s="57">
        <v>43.12</v>
      </c>
      <c r="CP7" s="57">
        <v>43.85</v>
      </c>
      <c r="CQ7" s="57">
        <v>44.05</v>
      </c>
      <c r="CR7" s="57">
        <v>55.52</v>
      </c>
      <c r="CS7" s="57">
        <v>100</v>
      </c>
      <c r="CT7" s="57">
        <v>100</v>
      </c>
      <c r="CU7" s="57">
        <v>100</v>
      </c>
      <c r="CV7" s="57">
        <v>100</v>
      </c>
      <c r="CW7" s="57">
        <v>100</v>
      </c>
      <c r="CX7" s="57">
        <v>61.29</v>
      </c>
      <c r="CY7" s="57">
        <v>61.07</v>
      </c>
      <c r="CZ7" s="57">
        <v>61.62</v>
      </c>
      <c r="DA7" s="57">
        <v>61.64</v>
      </c>
      <c r="DB7" s="57">
        <v>61.85</v>
      </c>
      <c r="DC7" s="57">
        <v>77.099999999999994</v>
      </c>
      <c r="DD7" s="57">
        <v>58.23</v>
      </c>
      <c r="DE7" s="57">
        <v>54.87</v>
      </c>
      <c r="DF7" s="57">
        <v>54.88</v>
      </c>
      <c r="DG7" s="57">
        <v>55.77</v>
      </c>
      <c r="DH7" s="57">
        <v>57</v>
      </c>
      <c r="DI7" s="57">
        <v>48.15</v>
      </c>
      <c r="DJ7" s="57">
        <v>49.38</v>
      </c>
      <c r="DK7" s="57">
        <v>51.15</v>
      </c>
      <c r="DL7" s="57">
        <v>52.15</v>
      </c>
      <c r="DM7" s="57">
        <v>52.21</v>
      </c>
      <c r="DN7" s="57">
        <v>58.53</v>
      </c>
      <c r="DO7" s="57">
        <v>52.98</v>
      </c>
      <c r="DP7" s="57">
        <v>52.16</v>
      </c>
      <c r="DQ7" s="57">
        <v>51.66</v>
      </c>
      <c r="DR7" s="57">
        <v>53.55</v>
      </c>
      <c r="DS7" s="57">
        <v>53.08</v>
      </c>
      <c r="DT7" s="57">
        <v>19.010000000000002</v>
      </c>
      <c r="DU7" s="57">
        <v>14.92</v>
      </c>
      <c r="DV7" s="57">
        <v>20.8</v>
      </c>
      <c r="DW7" s="57">
        <v>29.43</v>
      </c>
      <c r="DX7" s="57">
        <v>32.03</v>
      </c>
      <c r="DY7" s="57">
        <v>45.47</v>
      </c>
      <c r="DZ7" s="57">
        <v>1.6</v>
      </c>
      <c r="EA7" s="57">
        <v>1.79</v>
      </c>
      <c r="EB7" s="57">
        <v>1.34</v>
      </c>
      <c r="EC7" s="57">
        <v>0.39</v>
      </c>
      <c r="ED7" s="57">
        <v>0.69</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120.59</v>
      </c>
      <c r="V11" s="64">
        <f>IF(U6="-",NA(),U6)</f>
        <v>115.83</v>
      </c>
      <c r="W11" s="64">
        <f>IF(V6="-",NA(),V6)</f>
        <v>116.85</v>
      </c>
      <c r="X11" s="64">
        <f>IF(W6="-",NA(),W6)</f>
        <v>116.36</v>
      </c>
      <c r="Y11" s="64">
        <f>IF(X6="-",NA(),X6)</f>
        <v>108.01</v>
      </c>
      <c r="AE11" s="63" t="s">
        <v>23</v>
      </c>
      <c r="AF11" s="64">
        <f>IF(AE6="-",NA(),AE6)</f>
        <v>0</v>
      </c>
      <c r="AG11" s="64">
        <f>IF(AF6="-",NA(),AF6)</f>
        <v>0</v>
      </c>
      <c r="AH11" s="64">
        <f>IF(AG6="-",NA(),AG6)</f>
        <v>0</v>
      </c>
      <c r="AI11" s="64">
        <f>IF(AH6="-",NA(),AH6)</f>
        <v>0</v>
      </c>
      <c r="AJ11" s="64">
        <f>IF(AI6="-",NA(),AI6)</f>
        <v>0</v>
      </c>
      <c r="AP11" s="63" t="s">
        <v>23</v>
      </c>
      <c r="AQ11" s="64">
        <f>IF(AP6="-",NA(),AP6)</f>
        <v>830.84</v>
      </c>
      <c r="AR11" s="64">
        <f>IF(AQ6="-",NA(),AQ6)</f>
        <v>475.24</v>
      </c>
      <c r="AS11" s="64">
        <f>IF(AR6="-",NA(),AR6)</f>
        <v>616.23</v>
      </c>
      <c r="AT11" s="64">
        <f>IF(AS6="-",NA(),AS6)</f>
        <v>850.66</v>
      </c>
      <c r="AU11" s="64">
        <f>IF(AT6="-",NA(),AT6)</f>
        <v>1120.26</v>
      </c>
      <c r="BA11" s="63" t="s">
        <v>23</v>
      </c>
      <c r="BB11" s="64">
        <f>IF(BA6="-",NA(),BA6)</f>
        <v>92.74</v>
      </c>
      <c r="BC11" s="64">
        <f>IF(BB6="-",NA(),BB6)</f>
        <v>84.59</v>
      </c>
      <c r="BD11" s="64">
        <f>IF(BC6="-",NA(),BC6)</f>
        <v>76.849999999999994</v>
      </c>
      <c r="BE11" s="64">
        <f>IF(BD6="-",NA(),BD6)</f>
        <v>68.680000000000007</v>
      </c>
      <c r="BF11" s="64">
        <f>IF(BE6="-",NA(),BE6)</f>
        <v>60.59</v>
      </c>
      <c r="BL11" s="63" t="s">
        <v>23</v>
      </c>
      <c r="BM11" s="64">
        <f>IF(BL6="-",NA(),BL6)</f>
        <v>119.81</v>
      </c>
      <c r="BN11" s="64">
        <f>IF(BM6="-",NA(),BM6)</f>
        <v>113.38</v>
      </c>
      <c r="BO11" s="64">
        <f>IF(BN6="-",NA(),BN6)</f>
        <v>115.96</v>
      </c>
      <c r="BP11" s="64">
        <f>IF(BO6="-",NA(),BO6)</f>
        <v>115.56</v>
      </c>
      <c r="BQ11" s="64">
        <f>IF(BP6="-",NA(),BP6)</f>
        <v>107.07</v>
      </c>
      <c r="BW11" s="63" t="s">
        <v>23</v>
      </c>
      <c r="BX11" s="64">
        <f>IF(BW6="-",NA(),BW6)</f>
        <v>24.95</v>
      </c>
      <c r="BY11" s="64">
        <f>IF(BX6="-",NA(),BX6)</f>
        <v>26.4</v>
      </c>
      <c r="BZ11" s="64">
        <f>IF(BY6="-",NA(),BY6)</f>
        <v>25.82</v>
      </c>
      <c r="CA11" s="64">
        <f>IF(BZ6="-",NA(),BZ6)</f>
        <v>25.92</v>
      </c>
      <c r="CB11" s="64">
        <f>IF(CA6="-",NA(),CA6)</f>
        <v>27.87</v>
      </c>
      <c r="CH11" s="63" t="s">
        <v>23</v>
      </c>
      <c r="CI11" s="64">
        <f>IF(CH6="-",NA(),CH6)</f>
        <v>98.67</v>
      </c>
      <c r="CJ11" s="64">
        <f>IF(CI6="-",NA(),CI6)</f>
        <v>97.94</v>
      </c>
      <c r="CK11" s="64">
        <f>IF(CJ6="-",NA(),CJ6)</f>
        <v>96.6</v>
      </c>
      <c r="CL11" s="64">
        <f>IF(CK6="-",NA(),CK6)</f>
        <v>95.38</v>
      </c>
      <c r="CM11" s="64">
        <f>IF(CL6="-",NA(),CL6)</f>
        <v>84.04</v>
      </c>
      <c r="CS11" s="63" t="s">
        <v>23</v>
      </c>
      <c r="CT11" s="64">
        <f>IF(CS6="-",NA(),CS6)</f>
        <v>100</v>
      </c>
      <c r="CU11" s="64">
        <f>IF(CT6="-",NA(),CT6)</f>
        <v>100</v>
      </c>
      <c r="CV11" s="64">
        <f>IF(CU6="-",NA(),CU6)</f>
        <v>100</v>
      </c>
      <c r="CW11" s="64">
        <f>IF(CV6="-",NA(),CV6)</f>
        <v>100</v>
      </c>
      <c r="CX11" s="64">
        <f>IF(CW6="-",NA(),CW6)</f>
        <v>100</v>
      </c>
      <c r="DD11" s="63" t="s">
        <v>23</v>
      </c>
      <c r="DE11" s="64">
        <f>IF(DD6="-",NA(),DD6)</f>
        <v>58.23</v>
      </c>
      <c r="DF11" s="64">
        <f>IF(DE6="-",NA(),DE6)</f>
        <v>54.87</v>
      </c>
      <c r="DG11" s="64">
        <f>IF(DF6="-",NA(),DF6)</f>
        <v>54.88</v>
      </c>
      <c r="DH11" s="64">
        <f>IF(DG6="-",NA(),DG6)</f>
        <v>55.77</v>
      </c>
      <c r="DI11" s="64">
        <f>IF(DH6="-",NA(),DH6)</f>
        <v>57</v>
      </c>
      <c r="DO11" s="63" t="s">
        <v>23</v>
      </c>
      <c r="DP11" s="64">
        <f>IF(DO6="-",NA(),DO6)</f>
        <v>52.98</v>
      </c>
      <c r="DQ11" s="64">
        <f>IF(DP6="-",NA(),DP6)</f>
        <v>52.16</v>
      </c>
      <c r="DR11" s="64">
        <f>IF(DQ6="-",NA(),DQ6)</f>
        <v>51.66</v>
      </c>
      <c r="DS11" s="64">
        <f>IF(DR6="-",NA(),DR6)</f>
        <v>53.55</v>
      </c>
      <c r="DT11" s="64">
        <f>IF(DS6="-",NA(),DS6)</f>
        <v>53.08</v>
      </c>
      <c r="DZ11" s="63" t="s">
        <v>23</v>
      </c>
      <c r="EA11" s="64">
        <f>IF(DZ6="-",NA(),DZ6)</f>
        <v>1.6</v>
      </c>
      <c r="EB11" s="64">
        <f>IF(EA6="-",NA(),EA6)</f>
        <v>1.79</v>
      </c>
      <c r="EC11" s="64">
        <f>IF(EB6="-",NA(),EB6)</f>
        <v>1.34</v>
      </c>
      <c r="ED11" s="64">
        <f>IF(EC6="-",NA(),EC6)</f>
        <v>0.39</v>
      </c>
      <c r="EE11" s="64">
        <f>IF(ED6="-",NA(),ED6)</f>
        <v>0.69</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2020-02-04T01:28:02Z</cp:lastPrinted>
  <dcterms:created xsi:type="dcterms:W3CDTF">2019-12-05T07:47:01Z</dcterms:created>
  <dcterms:modified xsi:type="dcterms:W3CDTF">2020-02-04T01:28:04Z</dcterms:modified>
  <cp:category/>
</cp:coreProperties>
</file>