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27780" windowHeight="12960"/>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<sst xmlns="http://schemas.openxmlformats.org/spreadsheetml/2006/main" count="232" uniqueCount="120">
  <si>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</si>
  <si>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</si>
  <si>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</si>
  <si>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</si>
  <si>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</si>
  <si>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</si>
  <si>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</si>
  <si>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</si>
  <si>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</si>
  <si>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</si>
  <si>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</si>
  <si>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</si>
  <si>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</si>
  <si>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</si>
  <si>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</si>
  <si>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</si>
  <si>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</si>
  <si>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</si>
  <si>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</si>
  <si>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</si>
  <si>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</si>
  <si>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</si>
  <si>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</si>
  <si>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</si>
  <si>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</si>
  <si>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</si>
  <si>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</si>
  <si>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</si>
  <si>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</si>
  <si>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</si>
  <si>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</si>
  <si>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</si>
  <si>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</si>
  <si>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</si>
  <si>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</si>
  <si>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</si>
  <si>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</si>
  <si>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</si>
  <si>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</si>
  <si>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</si>
  <si>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</si>
  <si>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</si>
  <si>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</si>
  <si>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</si>
  <si>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</si>
  <si>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</si>
  <si>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</si>
  <si>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</si>
  <si>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</si>
  <si>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</si>
  <si>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</si>
  <si>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</si>
  <si>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</si>
  <si>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</si>
  <si>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</si>
  <si>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</si>
  <si>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</si>
  <si>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</si>
  <si>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</si>
  <si>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</si>
  <si>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</si>
  <si>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</si>
  <si>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</si>
  <si>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</si>
  <si>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</si>
  <si>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</si>
  <si>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</si>
  <si>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</si>
  <si>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</si>
  <si>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</si>
  <si>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</si>
  <si>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</si>
  <si>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</si>
  <si>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</si>
  <si>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</si>
  <si>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</si>
  <si>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</si>
  <si>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</si>
  <si>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</si>
  <si>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</si>
  <si>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</si>
  <si>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</si>
  <si>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</si>
  <si>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</si>
  <si>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</si>
  <si>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</si>
  <si>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</si>
  <si>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</si>
  <si>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</si>
  <si>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</si>
  <si>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</si>
  <si>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</si>
  <si>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</si>
  <si>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</si>
  <si>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</si>
  <si>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</si>
  <si>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</si>
  <si>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</si>
  <si>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</si>
  <si>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</si>
  <si>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</si>
  <si>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</si>
  <si>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</si>
  <si>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</si>
  <si>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</si>
  <si>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山陽小野田市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</si>
  <si>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</si>
  <si>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</si>
  <si>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</si>
  <si>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</si>
  <si>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</si>
  <si>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</si>
  <si>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</si>
  <si>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</si>
  <si>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</si>
  <si>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</si>
  <si>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</si>
  <si>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施設の老朽化は全体的に平均値を大きく上回っている。
早期に総合的な施設更新計画を立て、実行する時期にある。それに伴う財源は、現在の単年度利益では到底賄えないため、必要な経営改善施策を事前に講じ、大型投資に耐えうる経営体力を確保する必要がある。</t>
    <phoneticPr fontId="7"/>
  </si>
  <si>
    <t>①近年50％超であり、類似団体と比較しても高水準といえる。導水・浄水・送水・配水施設のいずれも老朽化が確実に進行しており漏水防止、災害対策の観点からも早急な対応(更新)が必要であるといえる。
②類似団体・県内他市と比較しても依然高水準となっており、管網の整理・統合を図りながら大量更新に着手する時期にある。
③新配水池築造に伴う送配水管布設により一昨年以前と比べ更新率は改善を見せたが決して高い水準とは言えず、今後も継続した管路更新を行い、1.0%を超える水準を目指す。</t>
    <rPh sb="175" eb="178">
      <t>イッサクネン</t>
    </rPh>
    <rPh sb="178" eb="180">
      <t>イゼン</t>
    </rPh>
    <rPh sb="181" eb="182">
      <t>クラ</t>
    </rPh>
    <rPh sb="207" eb="209">
      <t>コンゴ</t>
    </rPh>
    <rPh sb="210" eb="212">
      <t>ケイゾク</t>
    </rPh>
    <rPh sb="214" eb="216">
      <t>カンロ</t>
    </rPh>
    <rPh sb="219" eb="220">
      <t>オコナ</t>
    </rPh>
    <rPh sb="227" eb="228">
      <t>コ</t>
    </rPh>
    <rPh sb="230" eb="232">
      <t>スイジュン</t>
    </rPh>
    <rPh sb="233" eb="235">
      <t>メザ</t>
    </rPh>
    <phoneticPr fontId="7"/>
  </si>
  <si>
    <t>①現状は100％を超え類似団体平均値を上回っているが、今後人口減少による給水収益の減、施設老朽化による修繕費等の増嵩を考慮した場合必ずしも十分とは言えない状況である。
②欠損金は生じていない。
③大型の建設投資による資金需要が増加したため、悪化しており、今後もその傾向は続く。※H26以降は、会計制度変更(流動負債企業債)によるものである。
④大型投資の財源として借入を行ったことにより類似団体平均を超える水準となった。比率の劇的な減少は望めないが、将来にわたり世代間負担の公平を保てるよう充当率の調整を行い300％の水準まで引き下げを目指す。
⑤100％を上回っているものの今後の更新投資等の財源確保を考えれば十分といえない。
⑥減少傾向は会計制度変更(長期前受金戻入相当額の原価控除)によるもので経営改善によるものではない。
⑦平均値を下回り、かつ人口減少により徐々に利用率の低下傾向にある。貯水能力を引き上げ、最大稼働時の施設負荷を下げるような施設整備が理想である。
⑧平均値を下回り続けており早急な管路更新の必要がある。</t>
    <rPh sb="180" eb="182">
      <t>ザイゲン</t>
    </rPh>
    <rPh sb="228" eb="230">
      <t>ショウライ</t>
    </rPh>
    <rPh sb="234" eb="237">
      <t>セダイカン</t>
    </rPh>
    <rPh sb="237" eb="239">
      <t>フタン</t>
    </rPh>
    <rPh sb="240" eb="242">
      <t>コウヘイ</t>
    </rPh>
    <rPh sb="396" eb="398">
      <t>テイカ</t>
    </rPh>
    <rPh sb="398" eb="400">
      <t>ケイコウ</t>
    </rPh>
    <rPh sb="462" eb="464">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</si>
</sst>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0.35</c:v>
                </c:pt>
                <c:pt idx="2">
                  <c:v>0.24</c:v>
                </c:pt>
                <c:pt idx="3">
                  <c:v>0.92</c:v>
                </c:pt>
                <c:pt idx="4">
                  <c:v>0.65</c:v>
                </c:pt>
              </c:numCache>
            </c:numRef>
          </c:val>
        </c:ser>
        <c:dLbls>
          <c:showLegendKey val="0"/>
          <c:showVal val="0"/>
          <c:showCatName val="0"/>
          <c:showSerName val="0"/>
          <c:showPercent val="0"/>
          <c:showBubbleSize val="0"/>
        </c:dLbls>
        <c:gapWidth val="150"/>
        <c:axId val="34153216"/>
        <c:axId val="341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4153216"/>
        <c:axId val="34155520"/>
      </c:lineChart>
      <c:dateAx>
        <c:axId val="34153216"/>
        <c:scaling>
          <c:orientation val="minMax"/>
        </c:scaling>
        <c:delete val="1"/>
        <c:axPos val="b"/>
        <c:numFmt formatCode="ge" sourceLinked="1"/>
        <c:majorTickMark val="none"/>
        <c:minorTickMark val="none"/>
        <c:tickLblPos val="none"/>
        <c:crossAx val="34155520"/>
        <c:crosses val="autoZero"/>
        <c:auto val="1"/>
        <c:lblOffset val="100"/>
        <c:baseTimeUnit val="years"/>
      </c:dateAx>
      <c:valAx>
        <c:axId val="341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51.46</c:v>
                </c:pt>
                <c:pt idx="1">
                  <c:v>50.88</c:v>
                </c:pt>
                <c:pt idx="2">
                  <c:v>48.15</c:v>
                </c:pt>
                <c:pt idx="3">
                  <c:v>48.34</c:v>
                </c:pt>
                <c:pt idx="4">
                  <c:v>48.88</c:v>
                </c:pt>
              </c:numCache>
            </c:numRef>
          </c:val>
        </c:ser>
        <c:dLbls>
          <c:showLegendKey val="0"/>
          <c:showVal val="0"/>
          <c:showCatName val="0"/>
          <c:showSerName val="0"/>
          <c:showPercent val="0"/>
          <c:showBubbleSize val="0"/>
        </c:dLbls>
        <c:gapWidth val="150"/>
        <c:axId val="31438336"/>
        <c:axId val="314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1438336"/>
        <c:axId val="31440256"/>
      </c:lineChart>
      <c:dateAx>
        <c:axId val="31438336"/>
        <c:scaling>
          <c:orientation val="minMax"/>
        </c:scaling>
        <c:delete val="1"/>
        <c:axPos val="b"/>
        <c:numFmt formatCode="ge" sourceLinked="1"/>
        <c:majorTickMark val="none"/>
        <c:minorTickMark val="none"/>
        <c:tickLblPos val="none"/>
        <c:crossAx val="31440256"/>
        <c:crosses val="autoZero"/>
        <c:auto val="1"/>
        <c:lblOffset val="100"/>
        <c:baseTimeUnit val="years"/>
      </c:dateAx>
      <c:valAx>
        <c:axId val="31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86.65</c:v>
                </c:pt>
                <c:pt idx="1">
                  <c:v>86.63</c:v>
                </c:pt>
                <c:pt idx="2">
                  <c:v>86.95</c:v>
                </c:pt>
                <c:pt idx="3">
                  <c:v>86.56</c:v>
                </c:pt>
                <c:pt idx="4">
                  <c:v>86.53</c:v>
                </c:pt>
              </c:numCache>
            </c:numRef>
          </c:val>
        </c:ser>
        <c:dLbls>
          <c:showLegendKey val="0"/>
          <c:showVal val="0"/>
          <c:showCatName val="0"/>
          <c:showSerName val="0"/>
          <c:showPercent val="0"/>
          <c:showBubbleSize val="0"/>
        </c:dLbls>
        <c:gapWidth val="150"/>
        <c:axId val="31466624"/>
        <c:axId val="314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1466624"/>
        <c:axId val="31468544"/>
      </c:lineChart>
      <c:dateAx>
        <c:axId val="31466624"/>
        <c:scaling>
          <c:orientation val="minMax"/>
        </c:scaling>
        <c:delete val="1"/>
        <c:axPos val="b"/>
        <c:numFmt formatCode="ge" sourceLinked="1"/>
        <c:majorTickMark val="none"/>
        <c:minorTickMark val="none"/>
        <c:tickLblPos val="none"/>
        <c:crossAx val="31468544"/>
        <c:crosses val="autoZero"/>
        <c:auto val="1"/>
        <c:lblOffset val="100"/>
        <c:baseTimeUnit val="years"/>
      </c:dateAx>
      <c:valAx>
        <c:axId val="314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103.38</c:v>
                </c:pt>
                <c:pt idx="1">
                  <c:v>112.55</c:v>
                </c:pt>
                <c:pt idx="2">
                  <c:v>123.19</c:v>
                </c:pt>
                <c:pt idx="3">
                  <c:v>119.32</c:v>
                </c:pt>
                <c:pt idx="4">
                  <c:v>121.26</c:v>
                </c:pt>
              </c:numCache>
            </c:numRef>
          </c:val>
        </c:ser>
        <c:dLbls>
          <c:showLegendKey val="0"/>
          <c:showVal val="0"/>
          <c:showCatName val="0"/>
          <c:showSerName val="0"/>
          <c:showPercent val="0"/>
          <c:showBubbleSize val="0"/>
        </c:dLbls>
        <c:gapWidth val="150"/>
        <c:axId val="94489216"/>
        <c:axId val="994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94489216"/>
        <c:axId val="99495296"/>
      </c:lineChart>
      <c:dateAx>
        <c:axId val="94489216"/>
        <c:scaling>
          <c:orientation val="minMax"/>
        </c:scaling>
        <c:delete val="1"/>
        <c:axPos val="b"/>
        <c:numFmt formatCode="ge" sourceLinked="1"/>
        <c:majorTickMark val="none"/>
        <c:minorTickMark val="none"/>
        <c:tickLblPos val="none"/>
        <c:crossAx val="99495296"/>
        <c:crosses val="autoZero"/>
        <c:auto val="1"/>
        <c:lblOffset val="100"/>
        <c:baseTimeUnit val="years"/>
      </c:dateAx>
      <c:valAx>
        <c:axId val="994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52.74</c:v>
                </c:pt>
                <c:pt idx="1">
                  <c:v>53.84</c:v>
                </c:pt>
                <c:pt idx="2">
                  <c:v>55.11</c:v>
                </c:pt>
                <c:pt idx="3">
                  <c:v>55.04</c:v>
                </c:pt>
                <c:pt idx="4">
                  <c:v>50.68</c:v>
                </c:pt>
              </c:numCache>
            </c:numRef>
          </c:val>
        </c:ser>
        <c:dLbls>
          <c:showLegendKey val="0"/>
          <c:showVal val="0"/>
          <c:showCatName val="0"/>
          <c:showSerName val="0"/>
          <c:showPercent val="0"/>
          <c:showBubbleSize val="0"/>
        </c:dLbls>
        <c:gapWidth val="150"/>
        <c:axId val="104795136"/>
        <c:axId val="108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4795136"/>
        <c:axId val="108790912"/>
      </c:lineChart>
      <c:dateAx>
        <c:axId val="104795136"/>
        <c:scaling>
          <c:orientation val="minMax"/>
        </c:scaling>
        <c:delete val="1"/>
        <c:axPos val="b"/>
        <c:numFmt formatCode="ge" sourceLinked="1"/>
        <c:majorTickMark val="none"/>
        <c:minorTickMark val="none"/>
        <c:tickLblPos val="none"/>
        <c:crossAx val="108790912"/>
        <c:crosses val="autoZero"/>
        <c:auto val="1"/>
        <c:lblOffset val="100"/>
        <c:baseTimeUnit val="years"/>
      </c:dateAx>
      <c:valAx>
        <c:axId val="1087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44.53</c:v>
                </c:pt>
                <c:pt idx="1">
                  <c:v>44.96</c:v>
                </c:pt>
                <c:pt idx="2">
                  <c:v>45.77</c:v>
                </c:pt>
                <c:pt idx="3">
                  <c:v>27.6</c:v>
                </c:pt>
                <c:pt idx="4">
                  <c:v>29.71</c:v>
                </c:pt>
              </c:numCache>
            </c:numRef>
          </c:val>
        </c:ser>
        <c:dLbls>
          <c:showLegendKey val="0"/>
          <c:showVal val="0"/>
          <c:showCatName val="0"/>
          <c:showSerName val="0"/>
          <c:showPercent val="0"/>
          <c:showBubbleSize val="0"/>
        </c:dLbls>
        <c:gapWidth val="150"/>
        <c:axId val="145932672"/>
        <c:axId val="150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45932672"/>
        <c:axId val="150054400"/>
      </c:lineChart>
      <c:dateAx>
        <c:axId val="145932672"/>
        <c:scaling>
          <c:orientation val="minMax"/>
        </c:scaling>
        <c:delete val="1"/>
        <c:axPos val="b"/>
        <c:numFmt formatCode="ge" sourceLinked="1"/>
        <c:majorTickMark val="none"/>
        <c:minorTickMark val="none"/>
        <c:tickLblPos val="none"/>
        <c:crossAx val="150054400"/>
        <c:crosses val="autoZero"/>
        <c:auto val="1"/>
        <c:lblOffset val="100"/>
        <c:baseTimeUnit val="years"/>
      </c:dateAx>
      <c:valAx>
        <c:axId val="150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798336"/>
        <c:axId val="236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36798336"/>
        <c:axId val="236800256"/>
      </c:lineChart>
      <c:dateAx>
        <c:axId val="236798336"/>
        <c:scaling>
          <c:orientation val="minMax"/>
        </c:scaling>
        <c:delete val="1"/>
        <c:axPos val="b"/>
        <c:numFmt formatCode="ge" sourceLinked="1"/>
        <c:majorTickMark val="none"/>
        <c:minorTickMark val="none"/>
        <c:tickLblPos val="none"/>
        <c:crossAx val="236800256"/>
        <c:crosses val="autoZero"/>
        <c:auto val="1"/>
        <c:lblOffset val="100"/>
        <c:baseTimeUnit val="years"/>
      </c:dateAx>
      <c:valAx>
        <c:axId val="23680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7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555.65</c:v>
                </c:pt>
                <c:pt idx="1">
                  <c:v>684.37</c:v>
                </c:pt>
                <c:pt idx="2">
                  <c:v>283.91000000000003</c:v>
                </c:pt>
                <c:pt idx="3">
                  <c:v>295.02</c:v>
                </c:pt>
                <c:pt idx="4">
                  <c:v>229.97</c:v>
                </c:pt>
              </c:numCache>
            </c:numRef>
          </c:val>
        </c:ser>
        <c:dLbls>
          <c:showLegendKey val="0"/>
          <c:showVal val="0"/>
          <c:showCatName val="0"/>
          <c:showSerName val="0"/>
          <c:showPercent val="0"/>
          <c:showBubbleSize val="0"/>
        </c:dLbls>
        <c:gapWidth val="150"/>
        <c:axId val="31218688"/>
        <c:axId val="31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1218688"/>
        <c:axId val="31220864"/>
      </c:lineChart>
      <c:dateAx>
        <c:axId val="31218688"/>
        <c:scaling>
          <c:orientation val="minMax"/>
        </c:scaling>
        <c:delete val="1"/>
        <c:axPos val="b"/>
        <c:numFmt formatCode="ge" sourceLinked="1"/>
        <c:majorTickMark val="none"/>
        <c:minorTickMark val="none"/>
        <c:tickLblPos val="none"/>
        <c:crossAx val="31220864"/>
        <c:crosses val="autoZero"/>
        <c:auto val="1"/>
        <c:lblOffset val="100"/>
        <c:baseTimeUnit val="years"/>
      </c:dateAx>
      <c:valAx>
        <c:axId val="3122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278.36</c:v>
                </c:pt>
                <c:pt idx="1">
                  <c:v>272.85000000000002</c:v>
                </c:pt>
                <c:pt idx="2">
                  <c:v>292.94</c:v>
                </c:pt>
                <c:pt idx="3">
                  <c:v>336.03</c:v>
                </c:pt>
                <c:pt idx="4">
                  <c:v>398.98</c:v>
                </c:pt>
              </c:numCache>
            </c:numRef>
          </c:val>
        </c:ser>
        <c:dLbls>
          <c:showLegendKey val="0"/>
          <c:showVal val="0"/>
          <c:showCatName val="0"/>
          <c:showSerName val="0"/>
          <c:showPercent val="0"/>
          <c:showBubbleSize val="0"/>
        </c:dLbls>
        <c:gapWidth val="150"/>
        <c:axId val="31230592"/>
        <c:axId val="31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1230592"/>
        <c:axId val="31236864"/>
      </c:lineChart>
      <c:dateAx>
        <c:axId val="31230592"/>
        <c:scaling>
          <c:orientation val="minMax"/>
        </c:scaling>
        <c:delete val="1"/>
        <c:axPos val="b"/>
        <c:numFmt formatCode="ge" sourceLinked="1"/>
        <c:majorTickMark val="none"/>
        <c:minorTickMark val="none"/>
        <c:tickLblPos val="none"/>
        <c:crossAx val="31236864"/>
        <c:crosses val="autoZero"/>
        <c:auto val="1"/>
        <c:lblOffset val="100"/>
        <c:baseTimeUnit val="years"/>
      </c:dateAx>
      <c:valAx>
        <c:axId val="3123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99.99</c:v>
                </c:pt>
                <c:pt idx="1">
                  <c:v>107.25</c:v>
                </c:pt>
                <c:pt idx="2">
                  <c:v>119.91</c:v>
                </c:pt>
                <c:pt idx="3">
                  <c:v>116.12</c:v>
                </c:pt>
                <c:pt idx="4">
                  <c:v>117.67</c:v>
                </c:pt>
              </c:numCache>
            </c:numRef>
          </c:val>
        </c:ser>
        <c:dLbls>
          <c:showLegendKey val="0"/>
          <c:showVal val="0"/>
          <c:showCatName val="0"/>
          <c:showSerName val="0"/>
          <c:showPercent val="0"/>
          <c:showBubbleSize val="0"/>
        </c:dLbls>
        <c:gapWidth val="150"/>
        <c:axId val="31258880"/>
        <c:axId val="314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1258880"/>
        <c:axId val="31408512"/>
      </c:lineChart>
      <c:dateAx>
        <c:axId val="31258880"/>
        <c:scaling>
          <c:orientation val="minMax"/>
        </c:scaling>
        <c:delete val="1"/>
        <c:axPos val="b"/>
        <c:numFmt formatCode="ge" sourceLinked="1"/>
        <c:majorTickMark val="none"/>
        <c:minorTickMark val="none"/>
        <c:tickLblPos val="none"/>
        <c:crossAx val="31408512"/>
        <c:crosses val="autoZero"/>
        <c:auto val="1"/>
        <c:lblOffset val="100"/>
        <c:baseTimeUnit val="years"/>
      </c:dateAx>
      <c:valAx>
        <c:axId val="314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174.02</c:v>
                </c:pt>
                <c:pt idx="1">
                  <c:v>162.74</c:v>
                </c:pt>
                <c:pt idx="2">
                  <c:v>146.71</c:v>
                </c:pt>
                <c:pt idx="3">
                  <c:v>151.22999999999999</c:v>
                </c:pt>
                <c:pt idx="4">
                  <c:v>149.62</c:v>
                </c:pt>
              </c:numCache>
            </c:numRef>
          </c:val>
        </c:ser>
        <c:dLbls>
          <c:showLegendKey val="0"/>
          <c:showVal val="0"/>
          <c:showCatName val="0"/>
          <c:showSerName val="0"/>
          <c:showPercent val="0"/>
          <c:showBubbleSize val="0"/>
        </c:dLbls>
        <c:gapWidth val="150"/>
        <c:axId val="31418240"/>
        <c:axId val="31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1418240"/>
        <c:axId val="31424512"/>
      </c:lineChart>
      <c:dateAx>
        <c:axId val="31418240"/>
        <c:scaling>
          <c:orientation val="minMax"/>
        </c:scaling>
        <c:delete val="1"/>
        <c:axPos val="b"/>
        <c:numFmt formatCode="ge" sourceLinked="1"/>
        <c:majorTickMark val="none"/>
        <c:minorTickMark val="none"/>
        <c:tickLblPos val="none"/>
        <c:crossAx val="31424512"/>
        <c:crosses val="autoZero"/>
        <c:auto val="1"/>
        <c:lblOffset val="100"/>
        <c:baseTimeUnit val="years"/>
      </c:dateAx>
      <c:valAx>
        <c:axId val="31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山口県　山陽小野田市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64020</v>
      </c>
      <c r="AM8" s="61"/>
      <c r="AN8" s="61"/>
      <c r="AO8" s="61"/>
      <c r="AP8" s="61"/>
      <c r="AQ8" s="61"/>
      <c r="AR8" s="61"/>
      <c r="AS8" s="61"/>
      <c r="AT8" s="51">
        <f>データ!$S$6</f>
        <v>133.09</v>
      </c>
      <c r="AU8" s="52"/>
      <c r="AV8" s="52"/>
      <c r="AW8" s="52"/>
      <c r="AX8" s="52"/>
      <c r="AY8" s="52"/>
      <c r="AZ8" s="52"/>
      <c r="BA8" s="52"/>
      <c r="BB8" s="53">
        <f>データ!$T$6</f>
        <v>481.03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49.91</v>
      </c>
      <c r="J10" s="52"/>
      <c r="K10" s="52"/>
      <c r="L10" s="52"/>
      <c r="M10" s="52"/>
      <c r="N10" s="52"/>
      <c r="O10" s="64"/>
      <c r="P10" s="53">
        <f>データ!$P$6</f>
        <v>99.3</v>
      </c>
      <c r="Q10" s="53"/>
      <c r="R10" s="53"/>
      <c r="S10" s="53"/>
      <c r="T10" s="53"/>
      <c r="U10" s="53"/>
      <c r="V10" s="53"/>
      <c r="W10" s="61">
        <f>データ!$Q$6</f>
        <v>2851</v>
      </c>
      <c r="X10" s="61"/>
      <c r="Y10" s="61"/>
      <c r="Z10" s="61"/>
      <c r="AA10" s="61"/>
      <c r="AB10" s="61"/>
      <c r="AC10" s="61"/>
      <c r="AD10" s="2"/>
      <c r="AE10" s="2"/>
      <c r="AF10" s="2"/>
      <c r="AG10" s="2"/>
      <c r="AH10" s="5"/>
      <c r="AI10" s="5"/>
      <c r="AJ10" s="5"/>
      <c r="AK10" s="5"/>
      <c r="AL10" s="61">
        <f>データ!$U$6</f>
        <v>63333</v>
      </c>
      <c r="AM10" s="61"/>
      <c r="AN10" s="61"/>
      <c r="AO10" s="61"/>
      <c r="AP10" s="61"/>
      <c r="AQ10" s="61"/>
      <c r="AR10" s="61"/>
      <c r="AS10" s="61"/>
      <c r="AT10" s="51">
        <f>データ!$V$6</f>
        <v>65.040000000000006</v>
      </c>
      <c r="AU10" s="52"/>
      <c r="AV10" s="52"/>
      <c r="AW10" s="52"/>
      <c r="AX10" s="52"/>
      <c r="AY10" s="52"/>
      <c r="AZ10" s="52"/>
      <c r="BA10" s="52"/>
      <c r="BB10" s="53">
        <f>データ!$W$6</f>
        <v>973.75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352161</v>
      </c>
      <c r="D6" s="34">
        <f t="shared" si="3"/>
        <v>46</v>
      </c>
      <c r="E6" s="34">
        <f t="shared" si="3"/>
        <v>1</v>
      </c>
      <c r="F6" s="34">
        <f t="shared" si="3"/>
        <v>0</v>
      </c>
      <c r="G6" s="34">
        <f t="shared" si="3"/>
        <v>1</v>
      </c>
      <c r="H6" s="34" t="str">
        <f t="shared" si="3"/>
        <v>山口県　山陽小野田市</v>
      </c>
      <c r="I6" s="34" t="str">
        <f t="shared" si="3"/>
        <v>法適用</v>
      </c>
      <c r="J6" s="34" t="str">
        <f t="shared" si="3"/>
        <v>水道事業</v>
      </c>
      <c r="K6" s="34" t="str">
        <f t="shared" si="3"/>
        <v>末端給水事業</v>
      </c>
      <c r="L6" s="34" t="str">
        <f t="shared" si="3"/>
        <v>A4</v>
      </c>
      <c r="M6" s="34">
        <f t="shared" si="3"/>
        <v>0</v>
      </c>
      <c r="N6" s="35" t="str">
        <f t="shared" si="3"/>
        <v>-</v>
      </c>
      <c r="O6" s="35">
        <f t="shared" si="3"/>
        <v>49.91</v>
      </c>
      <c r="P6" s="35">
        <f t="shared" si="3"/>
        <v>99.3</v>
      </c>
      <c r="Q6" s="35">
        <f t="shared" si="3"/>
        <v>2851</v>
      </c>
      <c r="R6" s="35">
        <f t="shared" si="3"/>
        <v>64020</v>
      </c>
      <c r="S6" s="35">
        <f t="shared" si="3"/>
        <v>133.09</v>
      </c>
      <c r="T6" s="35">
        <f t="shared" si="3"/>
        <v>481.03</v>
      </c>
      <c r="U6" s="35">
        <f t="shared" si="3"/>
        <v>63333</v>
      </c>
      <c r="V6" s="35">
        <f t="shared" si="3"/>
        <v>65.040000000000006</v>
      </c>
      <c r="W6" s="35">
        <f t="shared" si="3"/>
        <v>973.75</v>
      </c>
      <c r="X6" s="36">
        <f>IF(X7="",NA(),X7)</f>
        <v>103.38</v>
      </c>
      <c r="Y6" s="36">
        <f t="shared" ref="Y6:AG6" si="4">IF(Y7="",NA(),Y7)</f>
        <v>112.55</v>
      </c>
      <c r="Z6" s="36">
        <f t="shared" si="4"/>
        <v>123.19</v>
      </c>
      <c r="AA6" s="36">
        <f t="shared" si="4"/>
        <v>119.32</v>
      </c>
      <c r="AB6" s="36">
        <f t="shared" si="4"/>
        <v>121.26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555.65</v>
      </c>
      <c r="AU6" s="36">
        <f t="shared" ref="AU6:BC6" si="6">IF(AU7="",NA(),AU7)</f>
        <v>684.37</v>
      </c>
      <c r="AV6" s="36">
        <f t="shared" si="6"/>
        <v>283.91000000000003</v>
      </c>
      <c r="AW6" s="36">
        <f t="shared" si="6"/>
        <v>295.02</v>
      </c>
      <c r="AX6" s="36">
        <f t="shared" si="6"/>
        <v>229.97</v>
      </c>
      <c r="AY6" s="36">
        <f t="shared" si="6"/>
        <v>701</v>
      </c>
      <c r="AZ6" s="36">
        <f t="shared" si="6"/>
        <v>739.59</v>
      </c>
      <c r="BA6" s="36">
        <f t="shared" si="6"/>
        <v>335.95</v>
      </c>
      <c r="BB6" s="36">
        <f t="shared" si="6"/>
        <v>346.59</v>
      </c>
      <c r="BC6" s="36">
        <f t="shared" si="6"/>
        <v>357.82</v>
      </c>
      <c r="BD6" s="35" t="str">
        <f>IF(BD7="","",IF(BD7="-","【-】","【"&amp;SUBSTITUTE(TEXT(BD7,"#,##0.00"),"-","△")&amp;"】"))</f>
        <v>【262.87】</v>
      </c>
      <c r="BE6" s="36">
        <f>IF(BE7="",NA(),BE7)</f>
        <v>278.36</v>
      </c>
      <c r="BF6" s="36">
        <f t="shared" ref="BF6:BN6" si="7">IF(BF7="",NA(),BF7)</f>
        <v>272.85000000000002</v>
      </c>
      <c r="BG6" s="36">
        <f t="shared" si="7"/>
        <v>292.94</v>
      </c>
      <c r="BH6" s="36">
        <f t="shared" si="7"/>
        <v>336.03</v>
      </c>
      <c r="BI6" s="36">
        <f t="shared" si="7"/>
        <v>398.98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99.99</v>
      </c>
      <c r="BQ6" s="36">
        <f t="shared" ref="BQ6:BY6" si="8">IF(BQ7="",NA(),BQ7)</f>
        <v>107.25</v>
      </c>
      <c r="BR6" s="36">
        <f t="shared" si="8"/>
        <v>119.91</v>
      </c>
      <c r="BS6" s="36">
        <f t="shared" si="8"/>
        <v>116.12</v>
      </c>
      <c r="BT6" s="36">
        <f t="shared" si="8"/>
        <v>117.67</v>
      </c>
      <c r="BU6" s="36">
        <f t="shared" si="8"/>
        <v>100.27</v>
      </c>
      <c r="BV6" s="36">
        <f t="shared" si="8"/>
        <v>99.46</v>
      </c>
      <c r="BW6" s="36">
        <f t="shared" si="8"/>
        <v>105.21</v>
      </c>
      <c r="BX6" s="36">
        <f t="shared" si="8"/>
        <v>105.71</v>
      </c>
      <c r="BY6" s="36">
        <f t="shared" si="8"/>
        <v>106.01</v>
      </c>
      <c r="BZ6" s="35" t="str">
        <f>IF(BZ7="","",IF(BZ7="-","【-】","【"&amp;SUBSTITUTE(TEXT(BZ7,"#,##0.00"),"-","△")&amp;"】"))</f>
        <v>【105.59】</v>
      </c>
      <c r="CA6" s="36">
        <f>IF(CA7="",NA(),CA7)</f>
        <v>174.02</v>
      </c>
      <c r="CB6" s="36">
        <f t="shared" ref="CB6:CJ6" si="9">IF(CB7="",NA(),CB7)</f>
        <v>162.74</v>
      </c>
      <c r="CC6" s="36">
        <f t="shared" si="9"/>
        <v>146.71</v>
      </c>
      <c r="CD6" s="36">
        <f t="shared" si="9"/>
        <v>151.22999999999999</v>
      </c>
      <c r="CE6" s="36">
        <f t="shared" si="9"/>
        <v>149.62</v>
      </c>
      <c r="CF6" s="36">
        <f t="shared" si="9"/>
        <v>169.62</v>
      </c>
      <c r="CG6" s="36">
        <f t="shared" si="9"/>
        <v>171.78</v>
      </c>
      <c r="CH6" s="36">
        <f t="shared" si="9"/>
        <v>162.59</v>
      </c>
      <c r="CI6" s="36">
        <f t="shared" si="9"/>
        <v>162.15</v>
      </c>
      <c r="CJ6" s="36">
        <f t="shared" si="9"/>
        <v>162.24</v>
      </c>
      <c r="CK6" s="35" t="str">
        <f>IF(CK7="","",IF(CK7="-","【-】","【"&amp;SUBSTITUTE(TEXT(CK7,"#,##0.00"),"-","△")&amp;"】"))</f>
        <v>【163.27】</v>
      </c>
      <c r="CL6" s="36">
        <f>IF(CL7="",NA(),CL7)</f>
        <v>51.46</v>
      </c>
      <c r="CM6" s="36">
        <f t="shared" ref="CM6:CU6" si="10">IF(CM7="",NA(),CM7)</f>
        <v>50.88</v>
      </c>
      <c r="CN6" s="36">
        <f t="shared" si="10"/>
        <v>48.15</v>
      </c>
      <c r="CO6" s="36">
        <f t="shared" si="10"/>
        <v>48.34</v>
      </c>
      <c r="CP6" s="36">
        <f t="shared" si="10"/>
        <v>48.88</v>
      </c>
      <c r="CQ6" s="36">
        <f t="shared" si="10"/>
        <v>59.88</v>
      </c>
      <c r="CR6" s="36">
        <f t="shared" si="10"/>
        <v>59.68</v>
      </c>
      <c r="CS6" s="36">
        <f t="shared" si="10"/>
        <v>59.17</v>
      </c>
      <c r="CT6" s="36">
        <f t="shared" si="10"/>
        <v>59.34</v>
      </c>
      <c r="CU6" s="36">
        <f t="shared" si="10"/>
        <v>59.11</v>
      </c>
      <c r="CV6" s="35" t="str">
        <f>IF(CV7="","",IF(CV7="-","【-】","【"&amp;SUBSTITUTE(TEXT(CV7,"#,##0.00"),"-","△")&amp;"】"))</f>
        <v>【59.94】</v>
      </c>
      <c r="CW6" s="36">
        <f>IF(CW7="",NA(),CW7)</f>
        <v>86.65</v>
      </c>
      <c r="CX6" s="36">
        <f t="shared" ref="CX6:DF6" si="11">IF(CX7="",NA(),CX7)</f>
        <v>86.63</v>
      </c>
      <c r="CY6" s="36">
        <f t="shared" si="11"/>
        <v>86.95</v>
      </c>
      <c r="CZ6" s="36">
        <f t="shared" si="11"/>
        <v>86.56</v>
      </c>
      <c r="DA6" s="36">
        <f t="shared" si="11"/>
        <v>86.53</v>
      </c>
      <c r="DB6" s="36">
        <f t="shared" si="11"/>
        <v>87.65</v>
      </c>
      <c r="DC6" s="36">
        <f t="shared" si="11"/>
        <v>87.63</v>
      </c>
      <c r="DD6" s="36">
        <f t="shared" si="11"/>
        <v>87.6</v>
      </c>
      <c r="DE6" s="36">
        <f t="shared" si="11"/>
        <v>87.74</v>
      </c>
      <c r="DF6" s="36">
        <f t="shared" si="11"/>
        <v>87.91</v>
      </c>
      <c r="DG6" s="35" t="str">
        <f>IF(DG7="","",IF(DG7="-","【-】","【"&amp;SUBSTITUTE(TEXT(DG7,"#,##0.00"),"-","△")&amp;"】"))</f>
        <v>【90.22】</v>
      </c>
      <c r="DH6" s="36">
        <f>IF(DH7="",NA(),DH7)</f>
        <v>52.74</v>
      </c>
      <c r="DI6" s="36">
        <f t="shared" ref="DI6:DQ6" si="12">IF(DI7="",NA(),DI7)</f>
        <v>53.84</v>
      </c>
      <c r="DJ6" s="36">
        <f t="shared" si="12"/>
        <v>55.11</v>
      </c>
      <c r="DK6" s="36">
        <f t="shared" si="12"/>
        <v>55.04</v>
      </c>
      <c r="DL6" s="36">
        <f t="shared" si="12"/>
        <v>50.68</v>
      </c>
      <c r="DM6" s="36">
        <f t="shared" si="12"/>
        <v>38.69</v>
      </c>
      <c r="DN6" s="36">
        <f t="shared" si="12"/>
        <v>39.65</v>
      </c>
      <c r="DO6" s="36">
        <f t="shared" si="12"/>
        <v>45.25</v>
      </c>
      <c r="DP6" s="36">
        <f t="shared" si="12"/>
        <v>46.27</v>
      </c>
      <c r="DQ6" s="36">
        <f t="shared" si="12"/>
        <v>46.88</v>
      </c>
      <c r="DR6" s="35" t="str">
        <f>IF(DR7="","",IF(DR7="-","【-】","【"&amp;SUBSTITUTE(TEXT(DR7,"#,##0.00"),"-","△")&amp;"】"))</f>
        <v>【47.91】</v>
      </c>
      <c r="DS6" s="36">
        <f>IF(DS7="",NA(),DS7)</f>
        <v>44.53</v>
      </c>
      <c r="DT6" s="36">
        <f t="shared" ref="DT6:EB6" si="13">IF(DT7="",NA(),DT7)</f>
        <v>44.96</v>
      </c>
      <c r="DU6" s="36">
        <f t="shared" si="13"/>
        <v>45.77</v>
      </c>
      <c r="DV6" s="36">
        <f t="shared" si="13"/>
        <v>27.6</v>
      </c>
      <c r="DW6" s="36">
        <f t="shared" si="13"/>
        <v>29.71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v>
      </c>
      <c r="EE6" s="36">
        <f t="shared" ref="EE6:EM6" si="14">IF(EE7="",NA(),EE7)</f>
        <v>0.35</v>
      </c>
      <c r="EF6" s="36">
        <f t="shared" si="14"/>
        <v>0.24</v>
      </c>
      <c r="EG6" s="36">
        <f t="shared" si="14"/>
        <v>0.92</v>
      </c>
      <c r="EH6" s="36">
        <f t="shared" si="14"/>
        <v>0.65</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352161</v>
      </c>
      <c r="D7" s="38">
        <v>46</v>
      </c>
      <c r="E7" s="38">
        <v>1</v>
      </c>
      <c r="F7" s="38">
        <v>0</v>
      </c>
      <c r="G7" s="38">
        <v>1</v>
      </c>
      <c r="H7" s="38" t="s">
        <v>105</v>
      </c>
      <c r="I7" s="38" t="s">
        <v>106</v>
      </c>
      <c r="J7" s="38" t="s">
        <v>107</v>
      </c>
      <c r="K7" s="38" t="s">
        <v>108</v>
      </c>
      <c r="L7" s="38" t="s">
        <v>109</v>
      </c>
      <c r="M7" s="38"/>
      <c r="N7" s="39" t="s">
        <v>110</v>
      </c>
      <c r="O7" s="39">
        <v>49.91</v>
      </c>
      <c r="P7" s="39">
        <v>99.3</v>
      </c>
      <c r="Q7" s="39">
        <v>2851</v>
      </c>
      <c r="R7" s="39">
        <v>64020</v>
      </c>
      <c r="S7" s="39">
        <v>133.09</v>
      </c>
      <c r="T7" s="39">
        <v>481.03</v>
      </c>
      <c r="U7" s="39">
        <v>63333</v>
      </c>
      <c r="V7" s="39">
        <v>65.040000000000006</v>
      </c>
      <c r="W7" s="39">
        <v>973.75</v>
      </c>
      <c r="X7" s="39">
        <v>103.38</v>
      </c>
      <c r="Y7" s="39">
        <v>112.55</v>
      </c>
      <c r="Z7" s="39">
        <v>123.19</v>
      </c>
      <c r="AA7" s="39">
        <v>119.32</v>
      </c>
      <c r="AB7" s="39">
        <v>121.26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555.65</v>
      </c>
      <c r="AU7" s="39">
        <v>684.37</v>
      </c>
      <c r="AV7" s="39">
        <v>283.91000000000003</v>
      </c>
      <c r="AW7" s="39">
        <v>295.02</v>
      </c>
      <c r="AX7" s="39">
        <v>229.97</v>
      </c>
      <c r="AY7" s="39">
        <v>701</v>
      </c>
      <c r="AZ7" s="39">
        <v>739.59</v>
      </c>
      <c r="BA7" s="39">
        <v>335.95</v>
      </c>
      <c r="BB7" s="39">
        <v>346.59</v>
      </c>
      <c r="BC7" s="39">
        <v>357.82</v>
      </c>
      <c r="BD7" s="39">
        <v>262.87</v>
      </c>
      <c r="BE7" s="39">
        <v>278.36</v>
      </c>
      <c r="BF7" s="39">
        <v>272.85000000000002</v>
      </c>
      <c r="BG7" s="39">
        <v>292.94</v>
      </c>
      <c r="BH7" s="39">
        <v>336.03</v>
      </c>
      <c r="BI7" s="39">
        <v>398.98</v>
      </c>
      <c r="BJ7" s="39">
        <v>330.99</v>
      </c>
      <c r="BK7" s="39">
        <v>324.08999999999997</v>
      </c>
      <c r="BL7" s="39">
        <v>319.82</v>
      </c>
      <c r="BM7" s="39">
        <v>312.02999999999997</v>
      </c>
      <c r="BN7" s="39">
        <v>307.45999999999998</v>
      </c>
      <c r="BO7" s="39">
        <v>270.87</v>
      </c>
      <c r="BP7" s="39">
        <v>99.99</v>
      </c>
      <c r="BQ7" s="39">
        <v>107.25</v>
      </c>
      <c r="BR7" s="39">
        <v>119.91</v>
      </c>
      <c r="BS7" s="39">
        <v>116.12</v>
      </c>
      <c r="BT7" s="39">
        <v>117.67</v>
      </c>
      <c r="BU7" s="39">
        <v>100.27</v>
      </c>
      <c r="BV7" s="39">
        <v>99.46</v>
      </c>
      <c r="BW7" s="39">
        <v>105.21</v>
      </c>
      <c r="BX7" s="39">
        <v>105.71</v>
      </c>
      <c r="BY7" s="39">
        <v>106.01</v>
      </c>
      <c r="BZ7" s="39">
        <v>105.59</v>
      </c>
      <c r="CA7" s="39">
        <v>174.02</v>
      </c>
      <c r="CB7" s="39">
        <v>162.74</v>
      </c>
      <c r="CC7" s="39">
        <v>146.71</v>
      </c>
      <c r="CD7" s="39">
        <v>151.22999999999999</v>
      </c>
      <c r="CE7" s="39">
        <v>149.62</v>
      </c>
      <c r="CF7" s="39">
        <v>169.62</v>
      </c>
      <c r="CG7" s="39">
        <v>171.78</v>
      </c>
      <c r="CH7" s="39">
        <v>162.59</v>
      </c>
      <c r="CI7" s="39">
        <v>162.15</v>
      </c>
      <c r="CJ7" s="39">
        <v>162.24</v>
      </c>
      <c r="CK7" s="39">
        <v>163.27000000000001</v>
      </c>
      <c r="CL7" s="39">
        <v>51.46</v>
      </c>
      <c r="CM7" s="39">
        <v>50.88</v>
      </c>
      <c r="CN7" s="39">
        <v>48.15</v>
      </c>
      <c r="CO7" s="39">
        <v>48.34</v>
      </c>
      <c r="CP7" s="39">
        <v>48.88</v>
      </c>
      <c r="CQ7" s="39">
        <v>59.88</v>
      </c>
      <c r="CR7" s="39">
        <v>59.68</v>
      </c>
      <c r="CS7" s="39">
        <v>59.17</v>
      </c>
      <c r="CT7" s="39">
        <v>59.34</v>
      </c>
      <c r="CU7" s="39">
        <v>59.11</v>
      </c>
      <c r="CV7" s="39">
        <v>59.94</v>
      </c>
      <c r="CW7" s="39">
        <v>86.65</v>
      </c>
      <c r="CX7" s="39">
        <v>86.63</v>
      </c>
      <c r="CY7" s="39">
        <v>86.95</v>
      </c>
      <c r="CZ7" s="39">
        <v>86.56</v>
      </c>
      <c r="DA7" s="39">
        <v>86.53</v>
      </c>
      <c r="DB7" s="39">
        <v>87.65</v>
      </c>
      <c r="DC7" s="39">
        <v>87.63</v>
      </c>
      <c r="DD7" s="39">
        <v>87.6</v>
      </c>
      <c r="DE7" s="39">
        <v>87.74</v>
      </c>
      <c r="DF7" s="39">
        <v>87.91</v>
      </c>
      <c r="DG7" s="39">
        <v>90.22</v>
      </c>
      <c r="DH7" s="39">
        <v>52.74</v>
      </c>
      <c r="DI7" s="39">
        <v>53.84</v>
      </c>
      <c r="DJ7" s="39">
        <v>55.11</v>
      </c>
      <c r="DK7" s="39">
        <v>55.04</v>
      </c>
      <c r="DL7" s="39">
        <v>50.68</v>
      </c>
      <c r="DM7" s="39">
        <v>38.69</v>
      </c>
      <c r="DN7" s="39">
        <v>39.65</v>
      </c>
      <c r="DO7" s="39">
        <v>45.25</v>
      </c>
      <c r="DP7" s="39">
        <v>46.27</v>
      </c>
      <c r="DQ7" s="39">
        <v>46.88</v>
      </c>
      <c r="DR7" s="39">
        <v>47.91</v>
      </c>
      <c r="DS7" s="39">
        <v>44.53</v>
      </c>
      <c r="DT7" s="39">
        <v>44.96</v>
      </c>
      <c r="DU7" s="39">
        <v>45.77</v>
      </c>
      <c r="DV7" s="39">
        <v>27.6</v>
      </c>
      <c r="DW7" s="39">
        <v>29.71</v>
      </c>
      <c r="DX7" s="39">
        <v>8.4</v>
      </c>
      <c r="DY7" s="39">
        <v>9.7100000000000009</v>
      </c>
      <c r="DZ7" s="39">
        <v>10.71</v>
      </c>
      <c r="EA7" s="39">
        <v>10.93</v>
      </c>
      <c r="EB7" s="39">
        <v>13.39</v>
      </c>
      <c r="EC7" s="39">
        <v>15</v>
      </c>
      <c r="ED7" s="39">
        <v>0.4</v>
      </c>
      <c r="EE7" s="39">
        <v>0.35</v>
      </c>
      <c r="EF7" s="39">
        <v>0.24</v>
      </c>
      <c r="EG7" s="39">
        <v>0.92</v>
      </c>
      <c r="EH7" s="39">
        <v>0.65</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2018-02-07T05:31:41Z</cp:lastPrinted>
  <dcterms:created xsi:type="dcterms:W3CDTF">2017-12-25T01:34:52Z</dcterms:created>
  <dcterms:modified xsi:type="dcterms:W3CDTF">2018-11-02T01:04:22Z</dcterms:modified>
</cp:coreProperties>
</file>